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1"/>
  </bookViews>
  <sheets>
    <sheet name="титулка" sheetId="1" r:id="rId1"/>
    <sheet name="план магістр за ОПП" sheetId="2" r:id="rId2"/>
  </sheets>
  <definedNames>
    <definedName name="Excel_BuiltIn_Print_Area" localSheetId="1">'план магістр за ОПП'!$A$1:$AU$81</definedName>
    <definedName name="Excel_BuiltIn_Print_Titles" localSheetId="1">'план магістр за ОПП'!$9:$9</definedName>
    <definedName name="_xlnm.Print_Area" localSheetId="1">'план магістр за ОПП'!$A$1:$AU$82</definedName>
    <definedName name="_xlnm.Print_Area" localSheetId="0">'титулка'!$A$1:$BE$38</definedName>
  </definedNames>
  <calcPr fullCalcOnLoad="1"/>
</workbook>
</file>

<file path=xl/sharedStrings.xml><?xml version="1.0" encoding="utf-8"?>
<sst xmlns="http://schemas.openxmlformats.org/spreadsheetml/2006/main" count="252" uniqueCount="200">
  <si>
    <t>№ п/п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</si>
  <si>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</si>
  <si>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</si>
  <si>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</si>
  <si>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</si>
  <si>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 за курсами і cеместрами</t>
  </si>
  <si>
    <t>Загальний обсяг</t>
  </si>
  <si>
    <t>аудиторних</t>
  </si>
  <si>
    <t>самостійна робота</t>
  </si>
  <si>
    <t>1 курс</t>
  </si>
  <si>
    <t>2 курс</t>
  </si>
  <si>
    <t>всього</t>
  </si>
  <si>
    <t>у тому числі:</t>
  </si>
  <si>
    <t>семестри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</si>
  <si>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</si>
  <si>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</si>
  <si>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</si>
  <si>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</si>
  <si>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</si>
  <si>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</si>
  <si>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2а</t>
  </si>
  <si>
    <t>2б</t>
  </si>
  <si>
    <t>проекти</t>
  </si>
  <si>
    <t>роботи</t>
  </si>
  <si>
    <t>кількість тижнів у семестрі</t>
  </si>
  <si>
    <t>1. ОБОВ'ЯЗКОВІ НАВЧАЛЬНІ ДИСЦИПЛІНИ</t>
  </si>
  <si>
    <t>1.1.1</t>
  </si>
  <si>
    <t>Іноземна мова (за професійним спрямуванням)</t>
  </si>
  <si>
    <t>1 траект</t>
  </si>
  <si>
    <t>екз</t>
  </si>
  <si>
    <t>залік</t>
  </si>
  <si>
    <t>1.2.1</t>
  </si>
  <si>
    <t>1.2.2</t>
  </si>
  <si>
    <t>1.2.3</t>
  </si>
  <si>
    <t>Фізичне виховання</t>
  </si>
  <si>
    <t>с*</t>
  </si>
  <si>
    <t>ТМ</t>
  </si>
  <si>
    <t>Примітка:   с* - секційні заняття (факультатив)</t>
  </si>
  <si>
    <t>Охорона праці в галузі та цивільний захист</t>
  </si>
  <si>
    <t>МПФ</t>
  </si>
  <si>
    <t>2. ДИСЦИПЛІНИ ВІЛЬНОГО ВИБОРУ</t>
  </si>
  <si>
    <t>1 трим</t>
  </si>
  <si>
    <t>2 трим</t>
  </si>
  <si>
    <t>3 трим</t>
  </si>
  <si>
    <t>Переддипломна практика</t>
  </si>
  <si>
    <t>4.1</t>
  </si>
  <si>
    <t xml:space="preserve">ЗАГАЛЬНА КІЛЬКІСТЬ </t>
  </si>
  <si>
    <t xml:space="preserve"> Кількість екзаменів</t>
  </si>
  <si>
    <t xml:space="preserve"> Кількість заліків</t>
  </si>
  <si>
    <t xml:space="preserve"> Кількість курсових проектів</t>
  </si>
  <si>
    <t>ОТ</t>
  </si>
  <si>
    <t>Декан  ФІТО</t>
  </si>
  <si>
    <t>О.Г. Гринь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</si>
  <si>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</si>
  <si>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</si>
  <si>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</si>
  <si>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</si>
  <si>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</si>
  <si>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 xml:space="preserve">                            Ректор __________________</t>
  </si>
  <si>
    <t>(Ковальов В.Д.)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</si>
  <si>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</si>
  <si>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</si>
  <si>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</si>
  <si>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</si>
  <si>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</si>
  <si>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</si>
  <si>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</si>
  <si>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</si>
  <si>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</si>
  <si>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</si>
  <si>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</si>
  <si>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</si>
  <si>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</si>
  <si>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</si>
  <si>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</si>
  <si>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</si>
  <si>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</si>
  <si>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 xml:space="preserve">Позначення: Т – теоретичне навчання; С – екзаменаційна сесія; ПК-проміжний контроль; П – практика; К – канікули; Д– дипломне проектування; А – державна атестація </t>
  </si>
  <si>
    <t xml:space="preserve">Позначення: </t>
  </si>
  <si>
    <t>екзам. сесія</t>
  </si>
  <si>
    <t>практика</t>
  </si>
  <si>
    <t>канікули</t>
  </si>
  <si>
    <t>Теоретичне навчання</t>
  </si>
  <si>
    <t>Екзаменаційна сесія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</si>
  <si>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</si>
  <si>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</si>
  <si>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</si>
  <si>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</si>
  <si>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</si>
  <si>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</si>
  <si>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Всього</t>
  </si>
  <si>
    <t xml:space="preserve">Інтелектуальна власність </t>
  </si>
  <si>
    <t>Спецкурс за напрямком 
магістерської роботи</t>
  </si>
  <si>
    <t>І . ГРАФІК ОСВІТНЬОГО ПРОЦЕСУ</t>
  </si>
  <si>
    <t>Разом п. 1.</t>
  </si>
  <si>
    <t>3.1</t>
  </si>
  <si>
    <t>Разом п. 3.</t>
  </si>
  <si>
    <t>Разом п. 4.</t>
  </si>
  <si>
    <t>Разом обов'язкові дисципліни</t>
  </si>
  <si>
    <t>Разом п.1</t>
  </si>
  <si>
    <t>Разом п. 2</t>
  </si>
  <si>
    <t>Примітка: Траєкторії (п.3) визначаються за темою магістерської роботи</t>
  </si>
  <si>
    <r>
      <t xml:space="preserve">галузь знань: </t>
    </r>
    <r>
      <rPr>
        <b/>
        <sz val="18"/>
        <rFont val="Times New Roman"/>
        <family val="1"/>
      </rPr>
      <t>13 "Механічна інженерія"</t>
    </r>
  </si>
  <si>
    <t>Методика та організація наукових досліджень</t>
  </si>
  <si>
    <t>Кваліфікаційна робота магістра</t>
  </si>
  <si>
    <t>Разом п. 2.</t>
  </si>
  <si>
    <t>Разом вибіркові дисципліни</t>
  </si>
  <si>
    <t>Атестація</t>
  </si>
  <si>
    <t>4. Атестація</t>
  </si>
  <si>
    <t>А</t>
  </si>
  <si>
    <t>атестація</t>
  </si>
  <si>
    <t>№</t>
  </si>
  <si>
    <t xml:space="preserve">       II. ЗВЕДЕНІ ДАНІ ПРО БЮДЖЕТ ЧАСУ, тижні                                                                                                           ІІІ. ПРАКТИКА                                                            IV. АТЕСТАЦІЯ</t>
  </si>
  <si>
    <r>
      <t xml:space="preserve">підготовки: </t>
    </r>
    <r>
      <rPr>
        <b/>
        <sz val="18"/>
        <rFont val="Times New Roman"/>
        <family val="1"/>
      </rPr>
      <t>магістра за освітньо-професійною програмою</t>
    </r>
  </si>
  <si>
    <t>Строк навчання  - 1 рік, 4 місяці</t>
  </si>
  <si>
    <t xml:space="preserve">на основі першого (бакалаврського) рівня </t>
  </si>
  <si>
    <t>вищої освіти</t>
  </si>
  <si>
    <t>Переддипломна</t>
  </si>
  <si>
    <t>3 .  Практична підготовка</t>
  </si>
  <si>
    <t>Здобувач вищої освіти повинен вибрати дисципліни обсягом 4 кредитів*</t>
  </si>
  <si>
    <t>Дисципліни з інших ОПП ДДМА</t>
  </si>
  <si>
    <t>Основи теорії керування якістю технологічних систем</t>
  </si>
  <si>
    <t>Кристалізація та властивості кольорових металів та сплавів у виливках</t>
  </si>
  <si>
    <t>Наноматеріали та нанотехнології</t>
  </si>
  <si>
    <t>Технологія ковальсько-штампувального виробництва</t>
  </si>
  <si>
    <t>Технологія ковальсько-штампувального виробництва (к.пр)</t>
  </si>
  <si>
    <t>Прогресивні технології в металургії</t>
  </si>
  <si>
    <t>Ресурсозберігаючі технології в металургії</t>
  </si>
  <si>
    <t>Кристалізація та властивості металів та сплавів на основі заліза</t>
  </si>
  <si>
    <t xml:space="preserve">Проектування ливарних цехів </t>
  </si>
  <si>
    <t>Проектування ливарних цехів (к.п.)</t>
  </si>
  <si>
    <t>Моделювання та оптимальні технологічні системи</t>
  </si>
  <si>
    <t xml:space="preserve">Проектування технології виливків СОВЛ </t>
  </si>
  <si>
    <t>Експериментально-аналітичні методи досліджень</t>
  </si>
  <si>
    <t>Метод скінченних елементів (МСЕ)</t>
  </si>
  <si>
    <t>2</t>
  </si>
  <si>
    <t>2.1.1</t>
  </si>
  <si>
    <t>2.1.2</t>
  </si>
  <si>
    <t>2.2.1</t>
  </si>
  <si>
    <t>2.2.2</t>
  </si>
  <si>
    <t>І.С. Алієв</t>
  </si>
  <si>
    <t>Зав. кафедри ТОЛВ</t>
  </si>
  <si>
    <t>П.Г. Агравал</t>
  </si>
  <si>
    <t>Кваліфікація: магістр з металургії</t>
  </si>
  <si>
    <r>
      <t xml:space="preserve">спеціальність: </t>
    </r>
    <r>
      <rPr>
        <b/>
        <sz val="18"/>
        <rFont val="Times New Roman"/>
        <family val="1"/>
      </rPr>
      <t>136 "Металургія"</t>
    </r>
  </si>
  <si>
    <t>Комп'ютерне моделювання процесів нанотехнологій та ІПД</t>
  </si>
  <si>
    <t>Спеціальні види в металургії</t>
  </si>
  <si>
    <t>Проектування ковальських і штампувальних цехів і заводів</t>
  </si>
  <si>
    <t>Ё</t>
  </si>
  <si>
    <t>лп</t>
  </si>
  <si>
    <t>зач</t>
  </si>
  <si>
    <t>экз</t>
  </si>
  <si>
    <t>омд</t>
  </si>
  <si>
    <t>1 кп</t>
  </si>
  <si>
    <t>кол дисц</t>
  </si>
  <si>
    <t>количество зачетов и экзаменов по кафедрам</t>
  </si>
  <si>
    <t xml:space="preserve">    Зав. кафедри ОМТ</t>
  </si>
  <si>
    <t xml:space="preserve">                   Гарант освітньої програми   </t>
  </si>
  <si>
    <r>
      <rPr>
        <sz val="16"/>
        <rFont val="Times New Roman"/>
        <family val="1"/>
      </rPr>
      <t>форма навчання:</t>
    </r>
    <r>
      <rPr>
        <b/>
        <sz val="16"/>
        <rFont val="Times New Roman"/>
        <family val="1"/>
      </rPr>
      <t xml:space="preserve">     денна</t>
    </r>
  </si>
  <si>
    <t xml:space="preserve">V. План освітнього процесу на 2021/2022 навчальний рік    </t>
  </si>
  <si>
    <t>Здобувач вищої освіти повинен вибрати дисципліни обсягом 22,5 кредитів*</t>
  </si>
  <si>
    <t>Ч.1 Кристалізація та властивості сталі у виливках</t>
  </si>
  <si>
    <t>Ч.2 Кристалізація та властивості чавуну у виливках</t>
  </si>
  <si>
    <t>1.1 Цикл загальної підготовки</t>
  </si>
  <si>
    <t>1.2. Цикл професійної підготовки</t>
  </si>
  <si>
    <t>1.1.2</t>
  </si>
  <si>
    <t>1.2.4</t>
  </si>
  <si>
    <t>1.2.5</t>
  </si>
  <si>
    <t>1.2.6</t>
  </si>
  <si>
    <t>1.1.3</t>
  </si>
  <si>
    <t>1.1.3.1</t>
  </si>
  <si>
    <t>1.1.3.2</t>
  </si>
  <si>
    <t>2.1. Цикл загальної підготовки</t>
  </si>
  <si>
    <t>2.1.3</t>
  </si>
  <si>
    <t>2.2. Цикл професійної підготовки</t>
  </si>
  <si>
    <t>2.2.1.1</t>
  </si>
  <si>
    <t>2.2.1.2</t>
  </si>
  <si>
    <t>2.2.2.1</t>
  </si>
  <si>
    <t>2.2.2.2</t>
  </si>
  <si>
    <t>2.2.3</t>
  </si>
  <si>
    <t>2.2.4</t>
  </si>
  <si>
    <t>2.2.5</t>
  </si>
  <si>
    <t>2.2.5.1</t>
  </si>
  <si>
    <t>2.2.5.2</t>
  </si>
  <si>
    <t>2.2.5.3</t>
  </si>
  <si>
    <t>2.2.6</t>
  </si>
  <si>
    <t>2.2.7</t>
  </si>
  <si>
    <t>2.2.8</t>
  </si>
  <si>
    <t>2.2.9</t>
  </si>
  <si>
    <t>2.2.10</t>
  </si>
  <si>
    <t>CAD-CAЕ системи у ливарному виробництві</t>
  </si>
  <si>
    <t>виконання кваліфікаційної роботи</t>
  </si>
  <si>
    <t>Виконання кваліф. роботи</t>
  </si>
  <si>
    <t>Форма  атестації (екзамен, кваліфікаційна робота)</t>
  </si>
  <si>
    <t>теоретичне  навчання</t>
  </si>
  <si>
    <t>Кількість годин на тиждень (не більш)</t>
  </si>
  <si>
    <r>
      <t>освітньо - професійна програма:</t>
    </r>
    <r>
      <rPr>
        <b/>
        <sz val="16"/>
        <rFont val="Times New Roman"/>
        <family val="1"/>
      </rPr>
      <t xml:space="preserve">  </t>
    </r>
    <r>
      <rPr>
        <b/>
        <sz val="18"/>
        <rFont val="Times New Roman"/>
        <family val="1"/>
      </rPr>
      <t>"Металургія"</t>
    </r>
  </si>
  <si>
    <t>"29"           квітня         2021 р.</t>
  </si>
  <si>
    <r>
      <t xml:space="preserve">протокол № </t>
    </r>
    <r>
      <rPr>
        <u val="single"/>
        <sz val="16"/>
        <rFont val="Times New Roman"/>
        <family val="1"/>
      </rPr>
      <t>10</t>
    </r>
  </si>
  <si>
    <t>Т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</si>
</sst>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_-;_-@_-"/>
    <numFmt numFmtId="189" formatCode="#,##0;\-* #,##0_-;\ _-;_-@_-"/>
    <numFmt numFmtId="190" formatCode="0.0"/>
    <numFmt numFmtId="191" formatCode="#,##0.0;\-* #,##0.0_-;\ _-;_-@_-"/>
    <numFmt numFmtId="192" formatCode="#,##0.0_ ;\-#,##0.0\ "/>
    <numFmt numFmtId="193" formatCode="#,##0_ ;\-#,##0\ "/>
    <numFmt numFmtId="194" formatCode="#,##0.0_-;\-* #,##0.0_-;\ _-;_-@_-"/>
    <numFmt numFmtId="195" formatCode="#,##0.0;\-* #,##0.0_-;\ &quot;&quot;_-;_-@_-"/>
    <numFmt numFmtId="196" formatCode="#,##0_-;\-* #,##0_-;\ &quot;&quot;_-;_-@_-"/>
    <numFmt numFmtId="197" formatCode="#,##0;\-* #,##0_-;\ &quot;&quot;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"/>
  </numFmts>
  <fonts count="74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8"/>
      <name val="Arial Cyr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4"/>
      <name val="Arial Cyr"/>
      <family val="2"/>
    </font>
    <font>
      <b/>
      <sz val="14"/>
      <name val="Times New Roman Cyr"/>
      <family val="1"/>
    </font>
    <font>
      <sz val="16"/>
      <name val="Arial Cyr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Arial Cyr"/>
      <family val="2"/>
    </font>
    <font>
      <b/>
      <sz val="12"/>
      <name val="Arial"/>
      <family val="2"/>
    </font>
    <font>
      <b/>
      <i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36"/>
      <name val="Times New Roman"/>
      <family val="1"/>
    </font>
    <font>
      <sz val="12"/>
      <color indexed="36"/>
      <name val="Arial"/>
      <family val="2"/>
    </font>
    <font>
      <sz val="8"/>
      <name val="Arial Cyr"/>
      <family val="2"/>
    </font>
    <font>
      <u val="singleAccounting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>
        <color indexed="8"/>
      </right>
      <top/>
      <bottom style="medium"/>
    </border>
    <border>
      <left/>
      <right style="medium">
        <color indexed="8"/>
      </right>
      <top/>
      <bottom style="medium"/>
    </border>
    <border>
      <left style="medium"/>
      <right/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medium"/>
      <top style="thin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medium"/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thin">
        <color indexed="8"/>
      </bottom>
    </border>
    <border>
      <left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 style="medium"/>
      <right style="medium"/>
      <top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>
        <color indexed="8"/>
      </left>
      <right/>
      <top style="medium">
        <color indexed="8"/>
      </top>
      <bottom style="medium"/>
    </border>
    <border>
      <left style="medium"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/>
      <top style="medium"/>
      <bottom/>
    </border>
    <border>
      <left/>
      <right style="thin"/>
      <top/>
      <bottom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medium">
        <color indexed="8"/>
      </left>
      <right/>
      <top/>
      <bottom style="thin"/>
    </border>
    <border>
      <left style="thin"/>
      <right/>
      <top/>
      <bottom style="thin"/>
    </border>
    <border>
      <left style="medium"/>
      <right style="thin"/>
      <top/>
      <bottom/>
    </border>
    <border>
      <left/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thin"/>
      <top style="thin"/>
      <bottom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 style="thin"/>
      <bottom/>
    </border>
    <border>
      <left/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/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/>
    </border>
    <border>
      <left style="medium"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/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/>
      <top style="medium"/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/>
    </border>
    <border>
      <left style="medium">
        <color indexed="8"/>
      </left>
      <right style="thin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 style="hair">
        <color indexed="8"/>
      </left>
      <right style="medium">
        <color indexed="8"/>
      </right>
      <top style="medium"/>
      <bottom style="medium"/>
    </border>
    <border>
      <left style="medium"/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/>
      <top>
        <color indexed="63"/>
      </top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medium"/>
      <top/>
      <bottom/>
    </border>
    <border>
      <left style="medium"/>
      <right style="medium">
        <color indexed="8"/>
      </right>
      <top>
        <color indexed="63"/>
      </top>
      <bottom style="medium"/>
    </border>
    <border>
      <left style="hair">
        <color indexed="8"/>
      </left>
      <right style="medium">
        <color indexed="8"/>
      </right>
      <top>
        <color indexed="63"/>
      </top>
      <bottom style="medium"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/>
      <bottom style="medium"/>
    </border>
    <border>
      <left/>
      <right style="hair">
        <color indexed="8"/>
      </right>
      <top style="medium"/>
      <bottom style="medium"/>
    </border>
    <border>
      <left style="thin">
        <color indexed="8"/>
      </left>
      <right style="hair">
        <color indexed="8"/>
      </right>
      <top style="medium"/>
      <bottom style="medium"/>
    </border>
    <border>
      <left style="medium"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/>
    </border>
    <border>
      <left style="hair">
        <color indexed="8"/>
      </left>
      <right style="medium"/>
      <top style="medium"/>
      <bottom/>
    </border>
    <border>
      <left style="medium"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hair">
        <color indexed="8"/>
      </right>
      <top/>
      <bottom/>
    </border>
    <border>
      <left style="medium">
        <color indexed="8"/>
      </left>
      <right style="hair">
        <color indexed="8"/>
      </right>
      <top/>
      <bottom/>
    </border>
    <border>
      <left style="medium">
        <color indexed="8"/>
      </left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85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3" fillId="0" borderId="0" xfId="0" applyNumberFormat="1" applyFont="1" applyFill="1" applyBorder="1" applyAlignment="1" applyProtection="1">
      <alignment vertical="center"/>
      <protection/>
    </xf>
    <xf numFmtId="188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88" fontId="3" fillId="0" borderId="1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2" fillId="0" borderId="10" xfId="0" applyNumberFormat="1" applyFont="1" applyFill="1" applyBorder="1" applyAlignment="1" applyProtection="1">
      <alignment vertical="center"/>
      <protection/>
    </xf>
    <xf numFmtId="188" fontId="5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88" fontId="5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188" fontId="3" fillId="0" borderId="0" xfId="0" applyNumberFormat="1" applyFont="1" applyFill="1" applyBorder="1" applyAlignment="1" applyProtection="1">
      <alignment horizontal="left" vertical="center" wrapText="1"/>
      <protection/>
    </xf>
    <xf numFmtId="188" fontId="10" fillId="0" borderId="0" xfId="0" applyNumberFormat="1" applyFont="1" applyFill="1" applyBorder="1" applyAlignment="1" applyProtection="1">
      <alignment horizontal="center" vertical="center"/>
      <protection/>
    </xf>
    <xf numFmtId="188" fontId="10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horizontal="center" vertical="center"/>
      <protection/>
    </xf>
    <xf numFmtId="188" fontId="5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horizontal="left" vertical="top" wrapText="1"/>
      <protection/>
    </xf>
    <xf numFmtId="188" fontId="5" fillId="0" borderId="10" xfId="0" applyNumberFormat="1" applyFont="1" applyFill="1" applyBorder="1" applyAlignment="1" applyProtection="1">
      <alignment horizontal="left" vertical="top" wrapText="1"/>
      <protection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188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7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52" applyFont="1">
      <alignment/>
      <protection/>
    </xf>
    <xf numFmtId="0" fontId="22" fillId="0" borderId="0" xfId="52" applyFont="1">
      <alignment/>
      <protection/>
    </xf>
    <xf numFmtId="0" fontId="0" fillId="0" borderId="0" xfId="0" applyBorder="1" applyAlignment="1">
      <alignment horizontal="center" vertical="center"/>
    </xf>
    <xf numFmtId="49" fontId="5" fillId="0" borderId="0" xfId="52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2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188" fontId="2" fillId="0" borderId="11" xfId="0" applyNumberFormat="1" applyFont="1" applyFill="1" applyBorder="1" applyAlignment="1" applyProtection="1">
      <alignment vertical="center"/>
      <protection/>
    </xf>
    <xf numFmtId="188" fontId="2" fillId="0" borderId="12" xfId="0" applyNumberFormat="1" applyFont="1" applyFill="1" applyBorder="1" applyAlignment="1" applyProtection="1">
      <alignment horizontal="center" vertical="center"/>
      <protection/>
    </xf>
    <xf numFmtId="188" fontId="2" fillId="0" borderId="13" xfId="0" applyNumberFormat="1" applyFont="1" applyFill="1" applyBorder="1" applyAlignment="1" applyProtection="1">
      <alignment horizontal="center" vertical="center"/>
      <protection/>
    </xf>
    <xf numFmtId="188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188" fontId="2" fillId="0" borderId="18" xfId="0" applyNumberFormat="1" applyFont="1" applyFill="1" applyBorder="1" applyAlignment="1" applyProtection="1">
      <alignment horizontal="center" vertical="center"/>
      <protection/>
    </xf>
    <xf numFmtId="188" fontId="2" fillId="0" borderId="19" xfId="0" applyNumberFormat="1" applyFont="1" applyFill="1" applyBorder="1" applyAlignment="1" applyProtection="1">
      <alignment horizontal="center" vertical="center"/>
      <protection/>
    </xf>
    <xf numFmtId="188" fontId="2" fillId="0" borderId="20" xfId="0" applyNumberFormat="1" applyFont="1" applyFill="1" applyBorder="1" applyAlignment="1" applyProtection="1">
      <alignment horizontal="center" vertical="center"/>
      <protection/>
    </xf>
    <xf numFmtId="188" fontId="2" fillId="0" borderId="21" xfId="0" applyNumberFormat="1" applyFont="1" applyFill="1" applyBorder="1" applyAlignment="1" applyProtection="1">
      <alignment horizontal="center" vertical="center"/>
      <protection/>
    </xf>
    <xf numFmtId="188" fontId="2" fillId="0" borderId="22" xfId="0" applyNumberFormat="1" applyFont="1" applyFill="1" applyBorder="1" applyAlignment="1" applyProtection="1">
      <alignment horizontal="center" vertical="center"/>
      <protection/>
    </xf>
    <xf numFmtId="188" fontId="2" fillId="0" borderId="23" xfId="0" applyNumberFormat="1" applyFont="1" applyFill="1" applyBorder="1" applyAlignment="1" applyProtection="1">
      <alignment horizontal="center" vertical="center"/>
      <protection/>
    </xf>
    <xf numFmtId="189" fontId="5" fillId="0" borderId="24" xfId="0" applyNumberFormat="1" applyFont="1" applyFill="1" applyBorder="1" applyAlignment="1" applyProtection="1">
      <alignment horizontal="center" vertical="center"/>
      <protection/>
    </xf>
    <xf numFmtId="189" fontId="5" fillId="0" borderId="25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vertical="center"/>
      <protection/>
    </xf>
    <xf numFmtId="188" fontId="5" fillId="0" borderId="26" xfId="0" applyNumberFormat="1" applyFont="1" applyFill="1" applyBorder="1" applyAlignment="1" applyProtection="1">
      <alignment horizontal="center" vertical="center"/>
      <protection/>
    </xf>
    <xf numFmtId="189" fontId="5" fillId="0" borderId="27" xfId="0" applyNumberFormat="1" applyFont="1" applyFill="1" applyBorder="1" applyAlignment="1" applyProtection="1">
      <alignment horizontal="center" vertical="center"/>
      <protection/>
    </xf>
    <xf numFmtId="189" fontId="5" fillId="0" borderId="26" xfId="0" applyNumberFormat="1" applyFont="1" applyFill="1" applyBorder="1" applyAlignment="1" applyProtection="1">
      <alignment horizontal="center" vertical="center"/>
      <protection/>
    </xf>
    <xf numFmtId="188" fontId="2" fillId="0" borderId="28" xfId="0" applyNumberFormat="1" applyFont="1" applyFill="1" applyBorder="1" applyAlignment="1" applyProtection="1">
      <alignment vertical="center"/>
      <protection/>
    </xf>
    <xf numFmtId="188" fontId="5" fillId="0" borderId="29" xfId="0" applyNumberFormat="1" applyFont="1" applyFill="1" applyBorder="1" applyAlignment="1" applyProtection="1">
      <alignment horizontal="center" vertical="center"/>
      <protection/>
    </xf>
    <xf numFmtId="188" fontId="2" fillId="0" borderId="13" xfId="0" applyNumberFormat="1" applyFont="1" applyFill="1" applyBorder="1" applyAlignment="1" applyProtection="1">
      <alignment vertical="center"/>
      <protection/>
    </xf>
    <xf numFmtId="188" fontId="2" fillId="0" borderId="30" xfId="0" applyNumberFormat="1" applyFont="1" applyFill="1" applyBorder="1" applyAlignment="1" applyProtection="1">
      <alignment horizontal="center" vertical="center"/>
      <protection/>
    </xf>
    <xf numFmtId="189" fontId="5" fillId="0" borderId="31" xfId="0" applyNumberFormat="1" applyFont="1" applyFill="1" applyBorder="1" applyAlignment="1" applyProtection="1">
      <alignment horizontal="center" vertical="center"/>
      <protection/>
    </xf>
    <xf numFmtId="189" fontId="5" fillId="0" borderId="32" xfId="0" applyNumberFormat="1" applyFont="1" applyFill="1" applyBorder="1" applyAlignment="1" applyProtection="1">
      <alignment horizontal="center" vertical="center"/>
      <protection/>
    </xf>
    <xf numFmtId="188" fontId="2" fillId="0" borderId="33" xfId="0" applyNumberFormat="1" applyFont="1" applyFill="1" applyBorder="1" applyAlignment="1" applyProtection="1">
      <alignment vertical="center"/>
      <protection/>
    </xf>
    <xf numFmtId="0" fontId="2" fillId="0" borderId="34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0" fontId="20" fillId="0" borderId="34" xfId="0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0" fillId="0" borderId="36" xfId="0" applyFont="1" applyBorder="1" applyAlignment="1">
      <alignment vertical="center"/>
    </xf>
    <xf numFmtId="0" fontId="20" fillId="0" borderId="38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39" xfId="0" applyFont="1" applyBorder="1" applyAlignment="1">
      <alignment vertical="center"/>
    </xf>
    <xf numFmtId="0" fontId="20" fillId="0" borderId="38" xfId="0" applyFont="1" applyBorder="1" applyAlignment="1">
      <alignment vertical="center"/>
    </xf>
    <xf numFmtId="188" fontId="2" fillId="0" borderId="40" xfId="0" applyNumberFormat="1" applyFont="1" applyFill="1" applyBorder="1" applyAlignment="1" applyProtection="1">
      <alignment vertical="center"/>
      <protection/>
    </xf>
    <xf numFmtId="188" fontId="2" fillId="0" borderId="41" xfId="0" applyNumberFormat="1" applyFont="1" applyFill="1" applyBorder="1" applyAlignment="1" applyProtection="1">
      <alignment vertical="center"/>
      <protection/>
    </xf>
    <xf numFmtId="188" fontId="2" fillId="0" borderId="42" xfId="0" applyNumberFormat="1" applyFont="1" applyFill="1" applyBorder="1" applyAlignment="1" applyProtection="1">
      <alignment vertical="center"/>
      <protection/>
    </xf>
    <xf numFmtId="188" fontId="2" fillId="0" borderId="43" xfId="0" applyNumberFormat="1" applyFont="1" applyFill="1" applyBorder="1" applyAlignment="1" applyProtection="1">
      <alignment vertical="center"/>
      <protection/>
    </xf>
    <xf numFmtId="188" fontId="2" fillId="0" borderId="44" xfId="0" applyNumberFormat="1" applyFont="1" applyFill="1" applyBorder="1" applyAlignment="1" applyProtection="1">
      <alignment vertical="center"/>
      <protection/>
    </xf>
    <xf numFmtId="188" fontId="5" fillId="0" borderId="42" xfId="0" applyNumberFormat="1" applyFont="1" applyFill="1" applyBorder="1" applyAlignment="1" applyProtection="1">
      <alignment vertical="center"/>
      <protection/>
    </xf>
    <xf numFmtId="188" fontId="2" fillId="0" borderId="45" xfId="0" applyNumberFormat="1" applyFont="1" applyFill="1" applyBorder="1" applyAlignment="1" applyProtection="1">
      <alignment vertical="center"/>
      <protection/>
    </xf>
    <xf numFmtId="188" fontId="2" fillId="0" borderId="46" xfId="0" applyNumberFormat="1" applyFont="1" applyFill="1" applyBorder="1" applyAlignment="1" applyProtection="1">
      <alignment vertical="center"/>
      <protection/>
    </xf>
    <xf numFmtId="0" fontId="2" fillId="0" borderId="4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5" fillId="0" borderId="48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wrapText="1"/>
    </xf>
    <xf numFmtId="0" fontId="20" fillId="0" borderId="50" xfId="0" applyFont="1" applyFill="1" applyBorder="1" applyAlignment="1">
      <alignment wrapText="1"/>
    </xf>
    <xf numFmtId="0" fontId="20" fillId="0" borderId="51" xfId="0" applyFont="1" applyFill="1" applyBorder="1" applyAlignment="1">
      <alignment wrapText="1"/>
    </xf>
    <xf numFmtId="0" fontId="20" fillId="0" borderId="52" xfId="0" applyFont="1" applyFill="1" applyBorder="1" applyAlignment="1">
      <alignment wrapText="1"/>
    </xf>
    <xf numFmtId="0" fontId="20" fillId="0" borderId="53" xfId="0" applyFont="1" applyFill="1" applyBorder="1" applyAlignment="1">
      <alignment horizontal="center" wrapText="1"/>
    </xf>
    <xf numFmtId="0" fontId="20" fillId="0" borderId="49" xfId="0" applyFont="1" applyFill="1" applyBorder="1" applyAlignment="1">
      <alignment horizontal="center" wrapText="1"/>
    </xf>
    <xf numFmtId="0" fontId="20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/>
    </xf>
    <xf numFmtId="0" fontId="20" fillId="0" borderId="50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51" xfId="0" applyFont="1" applyBorder="1" applyAlignment="1">
      <alignment/>
    </xf>
    <xf numFmtId="0" fontId="20" fillId="0" borderId="52" xfId="0" applyFont="1" applyBorder="1" applyAlignment="1">
      <alignment/>
    </xf>
    <xf numFmtId="0" fontId="20" fillId="0" borderId="5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188" fontId="31" fillId="0" borderId="0" xfId="0" applyNumberFormat="1" applyFont="1" applyFill="1" applyBorder="1" applyAlignment="1" applyProtection="1">
      <alignment vertical="center"/>
      <protection/>
    </xf>
    <xf numFmtId="196" fontId="32" fillId="0" borderId="0" xfId="55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8" fontId="2" fillId="0" borderId="56" xfId="0" applyNumberFormat="1" applyFont="1" applyFill="1" applyBorder="1" applyAlignment="1" applyProtection="1">
      <alignment vertical="center"/>
      <protection/>
    </xf>
    <xf numFmtId="188" fontId="2" fillId="0" borderId="57" xfId="0" applyNumberFormat="1" applyFont="1" applyFill="1" applyBorder="1" applyAlignment="1" applyProtection="1">
      <alignment vertical="center"/>
      <protection/>
    </xf>
    <xf numFmtId="0" fontId="2" fillId="0" borderId="40" xfId="55" applyNumberFormat="1" applyFont="1" applyFill="1" applyBorder="1" applyAlignment="1" applyProtection="1">
      <alignment horizontal="center" vertical="center"/>
      <protection/>
    </xf>
    <xf numFmtId="1" fontId="2" fillId="0" borderId="58" xfId="55" applyNumberFormat="1" applyFont="1" applyFill="1" applyBorder="1" applyAlignment="1" applyProtection="1">
      <alignment horizontal="center" vertical="center"/>
      <protection/>
    </xf>
    <xf numFmtId="0" fontId="2" fillId="0" borderId="41" xfId="55" applyNumberFormat="1" applyFont="1" applyFill="1" applyBorder="1" applyAlignment="1" applyProtection="1">
      <alignment horizontal="center" vertical="center"/>
      <protection/>
    </xf>
    <xf numFmtId="188" fontId="2" fillId="0" borderId="59" xfId="0" applyNumberFormat="1" applyFont="1" applyFill="1" applyBorder="1" applyAlignment="1" applyProtection="1">
      <alignment vertical="center"/>
      <protection/>
    </xf>
    <xf numFmtId="188" fontId="2" fillId="0" borderId="60" xfId="0" applyNumberFormat="1" applyFont="1" applyFill="1" applyBorder="1" applyAlignment="1" applyProtection="1">
      <alignment vertical="center"/>
      <protection/>
    </xf>
    <xf numFmtId="195" fontId="5" fillId="0" borderId="48" xfId="55" applyNumberFormat="1" applyFont="1" applyFill="1" applyBorder="1" applyAlignment="1" applyProtection="1">
      <alignment horizontal="center" vertical="center"/>
      <protection/>
    </xf>
    <xf numFmtId="0" fontId="5" fillId="0" borderId="47" xfId="55" applyFont="1" applyFill="1" applyBorder="1" applyAlignment="1">
      <alignment horizontal="center" vertical="center" wrapText="1"/>
      <protection/>
    </xf>
    <xf numFmtId="0" fontId="5" fillId="0" borderId="61" xfId="55" applyNumberFormat="1" applyFont="1" applyFill="1" applyBorder="1" applyAlignment="1" applyProtection="1">
      <alignment horizontal="center" vertical="center"/>
      <protection/>
    </xf>
    <xf numFmtId="0" fontId="5" fillId="0" borderId="40" xfId="55" applyNumberFormat="1" applyFont="1" applyFill="1" applyBorder="1" applyAlignment="1" applyProtection="1">
      <alignment horizontal="center" vertical="center"/>
      <protection/>
    </xf>
    <xf numFmtId="1" fontId="5" fillId="0" borderId="41" xfId="55" applyNumberFormat="1" applyFont="1" applyFill="1" applyBorder="1" applyAlignment="1">
      <alignment horizontal="center" vertical="center" wrapText="1"/>
      <protection/>
    </xf>
    <xf numFmtId="0" fontId="2" fillId="0" borderId="61" xfId="55" applyNumberFormat="1" applyFont="1" applyFill="1" applyBorder="1" applyAlignment="1" applyProtection="1">
      <alignment horizontal="center" vertical="center"/>
      <protection/>
    </xf>
    <xf numFmtId="0" fontId="2" fillId="0" borderId="47" xfId="55" applyNumberFormat="1" applyFont="1" applyFill="1" applyBorder="1" applyAlignment="1" applyProtection="1">
      <alignment horizontal="center" vertical="center"/>
      <protection/>
    </xf>
    <xf numFmtId="0" fontId="2" fillId="0" borderId="58" xfId="55" applyNumberFormat="1" applyFont="1" applyFill="1" applyBorder="1" applyAlignment="1" applyProtection="1">
      <alignment horizontal="center" vertical="center"/>
      <protection/>
    </xf>
    <xf numFmtId="196" fontId="3" fillId="0" borderId="58" xfId="55" applyNumberFormat="1" applyFont="1" applyFill="1" applyBorder="1" applyAlignment="1" applyProtection="1">
      <alignment vertical="center"/>
      <protection/>
    </xf>
    <xf numFmtId="196" fontId="3" fillId="0" borderId="60" xfId="55" applyNumberFormat="1" applyFont="1" applyFill="1" applyBorder="1" applyAlignment="1" applyProtection="1">
      <alignment vertical="center"/>
      <protection/>
    </xf>
    <xf numFmtId="1" fontId="2" fillId="0" borderId="62" xfId="55" applyNumberFormat="1" applyFont="1" applyFill="1" applyBorder="1" applyAlignment="1" applyProtection="1">
      <alignment horizontal="center" vertical="center"/>
      <protection/>
    </xf>
    <xf numFmtId="0" fontId="2" fillId="0" borderId="45" xfId="55" applyNumberFormat="1" applyFont="1" applyFill="1" applyBorder="1" applyAlignment="1" applyProtection="1">
      <alignment horizontal="center" vertical="center"/>
      <protection/>
    </xf>
    <xf numFmtId="188" fontId="2" fillId="0" borderId="62" xfId="0" applyNumberFormat="1" applyFont="1" applyFill="1" applyBorder="1" applyAlignment="1" applyProtection="1">
      <alignment vertical="center"/>
      <protection/>
    </xf>
    <xf numFmtId="188" fontId="2" fillId="0" borderId="63" xfId="0" applyNumberFormat="1" applyFont="1" applyFill="1" applyBorder="1" applyAlignment="1" applyProtection="1">
      <alignment vertical="center"/>
      <protection/>
    </xf>
    <xf numFmtId="188" fontId="2" fillId="0" borderId="64" xfId="0" applyNumberFormat="1" applyFont="1" applyFill="1" applyBorder="1" applyAlignment="1" applyProtection="1">
      <alignment vertical="center"/>
      <protection/>
    </xf>
    <xf numFmtId="0" fontId="2" fillId="0" borderId="61" xfId="0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188" fontId="2" fillId="0" borderId="41" xfId="0" applyNumberFormat="1" applyFont="1" applyFill="1" applyBorder="1" applyAlignment="1" applyProtection="1">
      <alignment horizontal="center" vertical="center" wrapText="1"/>
      <protection/>
    </xf>
    <xf numFmtId="190" fontId="2" fillId="0" borderId="60" xfId="0" applyNumberFormat="1" applyFont="1" applyFill="1" applyBorder="1" applyAlignment="1" applyProtection="1">
      <alignment horizontal="center" vertical="center"/>
      <protection/>
    </xf>
    <xf numFmtId="0" fontId="2" fillId="0" borderId="65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188" fontId="2" fillId="0" borderId="66" xfId="0" applyNumberFormat="1" applyFont="1" applyFill="1" applyBorder="1" applyAlignment="1" applyProtection="1">
      <alignment vertical="center"/>
      <protection/>
    </xf>
    <xf numFmtId="0" fontId="2" fillId="0" borderId="67" xfId="0" applyFont="1" applyFill="1" applyBorder="1" applyAlignment="1">
      <alignment horizontal="center" vertical="center" wrapText="1"/>
    </xf>
    <xf numFmtId="49" fontId="2" fillId="0" borderId="68" xfId="0" applyNumberFormat="1" applyFont="1" applyFill="1" applyBorder="1" applyAlignment="1">
      <alignment horizontal="center" vertical="center" wrapText="1"/>
    </xf>
    <xf numFmtId="188" fontId="2" fillId="0" borderId="69" xfId="0" applyNumberFormat="1" applyFont="1" applyFill="1" applyBorder="1" applyAlignment="1" applyProtection="1">
      <alignment horizontal="center" vertical="center" wrapText="1"/>
      <protection/>
    </xf>
    <xf numFmtId="190" fontId="2" fillId="0" borderId="70" xfId="0" applyNumberFormat="1" applyFont="1" applyFill="1" applyBorder="1" applyAlignment="1" applyProtection="1">
      <alignment horizontal="center" vertical="center"/>
      <protection/>
    </xf>
    <xf numFmtId="0" fontId="2" fillId="0" borderId="71" xfId="0" applyNumberFormat="1" applyFont="1" applyFill="1" applyBorder="1" applyAlignment="1">
      <alignment horizontal="center" vertical="center" wrapText="1"/>
    </xf>
    <xf numFmtId="0" fontId="2" fillId="0" borderId="69" xfId="0" applyNumberFormat="1" applyFont="1" applyFill="1" applyBorder="1" applyAlignment="1">
      <alignment horizontal="center" vertical="center" wrapText="1"/>
    </xf>
    <xf numFmtId="188" fontId="2" fillId="0" borderId="72" xfId="0" applyNumberFormat="1" applyFont="1" applyFill="1" applyBorder="1" applyAlignment="1" applyProtection="1">
      <alignment vertical="center"/>
      <protection/>
    </xf>
    <xf numFmtId="188" fontId="2" fillId="0" borderId="68" xfId="0" applyNumberFormat="1" applyFont="1" applyFill="1" applyBorder="1" applyAlignment="1" applyProtection="1">
      <alignment vertical="center"/>
      <protection/>
    </xf>
    <xf numFmtId="188" fontId="2" fillId="0" borderId="69" xfId="0" applyNumberFormat="1" applyFont="1" applyFill="1" applyBorder="1" applyAlignment="1" applyProtection="1">
      <alignment vertical="center"/>
      <protection/>
    </xf>
    <xf numFmtId="49" fontId="5" fillId="0" borderId="60" xfId="0" applyNumberFormat="1" applyFont="1" applyFill="1" applyBorder="1" applyAlignment="1">
      <alignment horizontal="left" vertical="center" wrapText="1"/>
    </xf>
    <xf numFmtId="49" fontId="5" fillId="0" borderId="70" xfId="0" applyNumberFormat="1" applyFont="1" applyFill="1" applyBorder="1" applyAlignment="1">
      <alignment horizontal="left" vertical="center" wrapText="1"/>
    </xf>
    <xf numFmtId="195" fontId="5" fillId="0" borderId="73" xfId="55" applyNumberFormat="1" applyFont="1" applyFill="1" applyBorder="1" applyAlignment="1" applyProtection="1">
      <alignment horizontal="center" vertical="center"/>
      <protection/>
    </xf>
    <xf numFmtId="195" fontId="5" fillId="0" borderId="66" xfId="55" applyNumberFormat="1" applyFont="1" applyFill="1" applyBorder="1" applyAlignment="1" applyProtection="1">
      <alignment horizontal="center" vertical="center"/>
      <protection/>
    </xf>
    <xf numFmtId="195" fontId="5" fillId="0" borderId="42" xfId="55" applyNumberFormat="1" applyFont="1" applyFill="1" applyBorder="1" applyAlignment="1" applyProtection="1">
      <alignment horizontal="center" vertical="center"/>
      <protection/>
    </xf>
    <xf numFmtId="0" fontId="5" fillId="0" borderId="74" xfId="0" applyNumberFormat="1" applyFont="1" applyFill="1" applyBorder="1" applyAlignment="1">
      <alignment horizontal="center" vertical="center" wrapText="1"/>
    </xf>
    <xf numFmtId="0" fontId="2" fillId="0" borderId="42" xfId="55" applyFont="1" applyFill="1" applyBorder="1" applyAlignment="1">
      <alignment horizontal="center" vertical="center" wrapText="1"/>
      <protection/>
    </xf>
    <xf numFmtId="0" fontId="5" fillId="0" borderId="42" xfId="55" applyFont="1" applyFill="1" applyBorder="1" applyAlignment="1">
      <alignment horizontal="center" vertical="center" wrapText="1"/>
      <protection/>
    </xf>
    <xf numFmtId="196" fontId="3" fillId="0" borderId="42" xfId="55" applyNumberFormat="1" applyFont="1" applyFill="1" applyBorder="1" applyAlignment="1" applyProtection="1">
      <alignment vertical="center"/>
      <protection/>
    </xf>
    <xf numFmtId="196" fontId="3" fillId="0" borderId="44" xfId="55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49" fontId="5" fillId="0" borderId="48" xfId="0" applyNumberFormat="1" applyFont="1" applyFill="1" applyBorder="1" applyAlignment="1" applyProtection="1">
      <alignment horizontal="center" vertical="center"/>
      <protection/>
    </xf>
    <xf numFmtId="49" fontId="2" fillId="0" borderId="40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195" fontId="2" fillId="0" borderId="75" xfId="55" applyNumberFormat="1" applyFont="1" applyFill="1" applyBorder="1" applyAlignment="1" applyProtection="1">
      <alignment horizontal="center" vertical="center"/>
      <protection/>
    </xf>
    <xf numFmtId="0" fontId="2" fillId="0" borderId="47" xfId="55" applyFont="1" applyFill="1" applyBorder="1" applyAlignment="1">
      <alignment horizontal="center" vertical="center" wrapText="1"/>
      <protection/>
    </xf>
    <xf numFmtId="0" fontId="2" fillId="0" borderId="40" xfId="55" applyFont="1" applyFill="1" applyBorder="1" applyAlignment="1">
      <alignment horizontal="center" vertical="center" wrapText="1"/>
      <protection/>
    </xf>
    <xf numFmtId="0" fontId="2" fillId="0" borderId="41" xfId="55" applyFont="1" applyFill="1" applyBorder="1" applyAlignment="1">
      <alignment horizontal="center" vertical="center" wrapText="1"/>
      <protection/>
    </xf>
    <xf numFmtId="0" fontId="5" fillId="0" borderId="58" xfId="0" applyNumberFormat="1" applyFont="1" applyFill="1" applyBorder="1" applyAlignment="1">
      <alignment horizontal="center" vertical="center" wrapText="1"/>
    </xf>
    <xf numFmtId="0" fontId="5" fillId="0" borderId="76" xfId="55" applyFont="1" applyFill="1" applyBorder="1" applyAlignment="1">
      <alignment horizontal="center" vertical="center" wrapText="1"/>
      <protection/>
    </xf>
    <xf numFmtId="0" fontId="5" fillId="0" borderId="40" xfId="55" applyFont="1" applyFill="1" applyBorder="1" applyAlignment="1">
      <alignment horizontal="center" vertical="center" wrapText="1"/>
      <protection/>
    </xf>
    <xf numFmtId="196" fontId="3" fillId="0" borderId="40" xfId="55" applyNumberFormat="1" applyFont="1" applyFill="1" applyBorder="1" applyAlignment="1" applyProtection="1">
      <alignment vertical="center"/>
      <protection/>
    </xf>
    <xf numFmtId="196" fontId="3" fillId="0" borderId="41" xfId="55" applyNumberFormat="1" applyFont="1" applyFill="1" applyBorder="1" applyAlignment="1" applyProtection="1">
      <alignment vertical="center"/>
      <protection/>
    </xf>
    <xf numFmtId="2" fontId="3" fillId="0" borderId="0" xfId="55" applyNumberFormat="1" applyFont="1" applyFill="1" applyBorder="1" applyAlignment="1" applyProtection="1">
      <alignment vertical="center"/>
      <protection/>
    </xf>
    <xf numFmtId="196" fontId="3" fillId="0" borderId="0" xfId="55" applyNumberFormat="1" applyFont="1" applyFill="1" applyBorder="1" applyAlignment="1" applyProtection="1">
      <alignment vertical="center"/>
      <protection/>
    </xf>
    <xf numFmtId="197" fontId="2" fillId="0" borderId="41" xfId="55" applyNumberFormat="1" applyFont="1" applyFill="1" applyBorder="1" applyAlignment="1" applyProtection="1">
      <alignment horizontal="center" vertical="center"/>
      <protection/>
    </xf>
    <xf numFmtId="0" fontId="2" fillId="0" borderId="61" xfId="55" applyFont="1" applyFill="1" applyBorder="1" applyAlignment="1">
      <alignment horizontal="center" vertical="center" wrapText="1"/>
      <protection/>
    </xf>
    <xf numFmtId="0" fontId="2" fillId="0" borderId="58" xfId="55" applyFont="1" applyFill="1" applyBorder="1" applyAlignment="1">
      <alignment horizontal="center" vertical="center" wrapText="1"/>
      <protection/>
    </xf>
    <xf numFmtId="0" fontId="2" fillId="0" borderId="47" xfId="55" applyFont="1" applyFill="1" applyBorder="1" applyAlignment="1">
      <alignment horizontal="center" vertical="center" wrapText="1"/>
      <protection/>
    </xf>
    <xf numFmtId="0" fontId="2" fillId="0" borderId="40" xfId="55" applyFont="1" applyFill="1" applyBorder="1" applyAlignment="1">
      <alignment horizontal="center" vertical="center" wrapText="1"/>
      <protection/>
    </xf>
    <xf numFmtId="0" fontId="5" fillId="0" borderId="41" xfId="55" applyFont="1" applyFill="1" applyBorder="1" applyAlignment="1">
      <alignment horizontal="center" vertical="center" wrapText="1"/>
      <protection/>
    </xf>
    <xf numFmtId="195" fontId="5" fillId="0" borderId="75" xfId="55" applyNumberFormat="1" applyFont="1" applyFill="1" applyBorder="1" applyAlignment="1" applyProtection="1">
      <alignment horizontal="center" vertical="center"/>
      <protection/>
    </xf>
    <xf numFmtId="195" fontId="5" fillId="0" borderId="47" xfId="55" applyNumberFormat="1" applyFont="1" applyFill="1" applyBorder="1" applyAlignment="1" applyProtection="1">
      <alignment horizontal="center" vertical="center"/>
      <protection/>
    </xf>
    <xf numFmtId="195" fontId="5" fillId="0" borderId="40" xfId="55" applyNumberFormat="1" applyFont="1" applyFill="1" applyBorder="1" applyAlignment="1" applyProtection="1">
      <alignment horizontal="center" vertical="center"/>
      <protection/>
    </xf>
    <xf numFmtId="0" fontId="2" fillId="0" borderId="61" xfId="55" applyFont="1" applyFill="1" applyBorder="1" applyAlignment="1">
      <alignment horizontal="center" vertical="center" wrapText="1"/>
      <protection/>
    </xf>
    <xf numFmtId="0" fontId="2" fillId="0" borderId="58" xfId="55" applyFont="1" applyFill="1" applyBorder="1" applyAlignment="1">
      <alignment horizontal="center" vertical="center" wrapText="1"/>
      <protection/>
    </xf>
    <xf numFmtId="0" fontId="2" fillId="0" borderId="76" xfId="55" applyFont="1" applyFill="1" applyBorder="1" applyAlignment="1">
      <alignment horizontal="center" vertical="center" wrapText="1"/>
      <protection/>
    </xf>
    <xf numFmtId="1" fontId="2" fillId="0" borderId="58" xfId="55" applyNumberFormat="1" applyFont="1" applyFill="1" applyBorder="1" applyAlignment="1">
      <alignment horizontal="center" vertical="center" wrapText="1"/>
      <protection/>
    </xf>
    <xf numFmtId="1" fontId="2" fillId="0" borderId="62" xfId="55" applyNumberFormat="1" applyFont="1" applyFill="1" applyBorder="1" applyAlignment="1">
      <alignment horizontal="center" vertical="center" wrapText="1"/>
      <protection/>
    </xf>
    <xf numFmtId="49" fontId="5" fillId="0" borderId="77" xfId="0" applyNumberFormat="1" applyFont="1" applyFill="1" applyBorder="1" applyAlignment="1" applyProtection="1">
      <alignment horizontal="center" vertical="center"/>
      <protection/>
    </xf>
    <xf numFmtId="0" fontId="2" fillId="0" borderId="66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1" fontId="2" fillId="0" borderId="47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4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41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78" xfId="0" applyNumberFormat="1" applyFont="1" applyFill="1" applyBorder="1" applyAlignment="1" applyProtection="1">
      <alignment horizontal="center" vertical="center"/>
      <protection/>
    </xf>
    <xf numFmtId="189" fontId="5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79" xfId="0" applyFont="1" applyFill="1" applyBorder="1" applyAlignment="1">
      <alignment horizontal="center" vertical="center" wrapText="1"/>
    </xf>
    <xf numFmtId="1" fontId="2" fillId="0" borderId="47" xfId="0" applyNumberFormat="1" applyFont="1" applyFill="1" applyBorder="1" applyAlignment="1" applyProtection="1">
      <alignment horizontal="center" vertical="center"/>
      <protection/>
    </xf>
    <xf numFmtId="190" fontId="10" fillId="0" borderId="40" xfId="0" applyNumberFormat="1" applyFont="1" applyFill="1" applyBorder="1" applyAlignment="1" applyProtection="1">
      <alignment horizontal="center" vertical="center"/>
      <protection/>
    </xf>
    <xf numFmtId="2" fontId="2" fillId="0" borderId="41" xfId="0" applyNumberFormat="1" applyFont="1" applyFill="1" applyBorder="1" applyAlignment="1" applyProtection="1">
      <alignment vertical="center"/>
      <protection/>
    </xf>
    <xf numFmtId="49" fontId="5" fillId="0" borderId="77" xfId="0" applyNumberFormat="1" applyFont="1" applyFill="1" applyBorder="1" applyAlignment="1">
      <alignment horizontal="center" vertical="center" wrapText="1"/>
    </xf>
    <xf numFmtId="192" fontId="5" fillId="0" borderId="80" xfId="0" applyNumberFormat="1" applyFont="1" applyFill="1" applyBorder="1" applyAlignment="1" applyProtection="1">
      <alignment horizontal="center" vertical="center"/>
      <protection/>
    </xf>
    <xf numFmtId="193" fontId="5" fillId="0" borderId="80" xfId="0" applyNumberFormat="1" applyFont="1" applyFill="1" applyBorder="1" applyAlignment="1" applyProtection="1">
      <alignment horizontal="center" vertical="center"/>
      <protection/>
    </xf>
    <xf numFmtId="192" fontId="5" fillId="0" borderId="29" xfId="0" applyNumberFormat="1" applyFont="1" applyFill="1" applyBorder="1" applyAlignment="1" applyProtection="1">
      <alignment horizontal="center" vertical="center"/>
      <protection/>
    </xf>
    <xf numFmtId="192" fontId="5" fillId="0" borderId="81" xfId="0" applyNumberFormat="1" applyFont="1" applyFill="1" applyBorder="1" applyAlignment="1" applyProtection="1">
      <alignment horizontal="center" vertical="center" wrapText="1"/>
      <protection/>
    </xf>
    <xf numFmtId="192" fontId="5" fillId="0" borderId="82" xfId="0" applyNumberFormat="1" applyFont="1" applyFill="1" applyBorder="1" applyAlignment="1" applyProtection="1">
      <alignment horizontal="center" vertical="center" wrapText="1"/>
      <protection/>
    </xf>
    <xf numFmtId="192" fontId="30" fillId="0" borderId="83" xfId="0" applyNumberFormat="1" applyFont="1" applyFill="1" applyBorder="1" applyAlignment="1" applyProtection="1">
      <alignment horizontal="center" vertical="center" wrapText="1"/>
      <protection/>
    </xf>
    <xf numFmtId="193" fontId="5" fillId="0" borderId="29" xfId="0" applyNumberFormat="1" applyFont="1" applyFill="1" applyBorder="1" applyAlignment="1" applyProtection="1">
      <alignment horizontal="center" vertical="center"/>
      <protection/>
    </xf>
    <xf numFmtId="190" fontId="5" fillId="0" borderId="84" xfId="0" applyNumberFormat="1" applyFont="1" applyFill="1" applyBorder="1" applyAlignment="1" applyProtection="1">
      <alignment horizontal="center" vertical="center"/>
      <protection/>
    </xf>
    <xf numFmtId="190" fontId="5" fillId="0" borderId="85" xfId="0" applyNumberFormat="1" applyFont="1" applyFill="1" applyBorder="1" applyAlignment="1" applyProtection="1">
      <alignment horizontal="center" vertical="center"/>
      <protection/>
    </xf>
    <xf numFmtId="190" fontId="30" fillId="0" borderId="86" xfId="0" applyNumberFormat="1" applyFont="1" applyFill="1" applyBorder="1" applyAlignment="1" applyProtection="1">
      <alignment horizontal="center" vertical="center"/>
      <protection/>
    </xf>
    <xf numFmtId="190" fontId="5" fillId="0" borderId="87" xfId="0" applyNumberFormat="1" applyFont="1" applyFill="1" applyBorder="1" applyAlignment="1" applyProtection="1">
      <alignment horizontal="center" vertical="center"/>
      <protection/>
    </xf>
    <xf numFmtId="1" fontId="5" fillId="0" borderId="87" xfId="0" applyNumberFormat="1" applyFont="1" applyFill="1" applyBorder="1" applyAlignment="1" applyProtection="1">
      <alignment horizontal="center" vertical="center"/>
      <protection/>
    </xf>
    <xf numFmtId="190" fontId="30" fillId="0" borderId="88" xfId="0" applyNumberFormat="1" applyFont="1" applyFill="1" applyBorder="1" applyAlignment="1" applyProtection="1">
      <alignment horizontal="center" vertical="center"/>
      <protection/>
    </xf>
    <xf numFmtId="190" fontId="5" fillId="0" borderId="89" xfId="0" applyNumberFormat="1" applyFont="1" applyFill="1" applyBorder="1" applyAlignment="1" applyProtection="1">
      <alignment horizontal="center" vertical="center"/>
      <protection/>
    </xf>
    <xf numFmtId="190" fontId="5" fillId="0" borderId="90" xfId="0" applyNumberFormat="1" applyFont="1" applyFill="1" applyBorder="1" applyAlignment="1" applyProtection="1">
      <alignment horizontal="center" vertical="center"/>
      <protection/>
    </xf>
    <xf numFmtId="190" fontId="5" fillId="0" borderId="91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92" xfId="0" applyNumberFormat="1" applyFont="1" applyFill="1" applyBorder="1" applyAlignment="1" applyProtection="1">
      <alignment horizontal="center" vertical="center"/>
      <protection/>
    </xf>
    <xf numFmtId="189" fontId="2" fillId="0" borderId="89" xfId="0" applyNumberFormat="1" applyFont="1" applyFill="1" applyBorder="1" applyAlignment="1" applyProtection="1">
      <alignment horizontal="center" vertical="center"/>
      <protection/>
    </xf>
    <xf numFmtId="189" fontId="2" fillId="0" borderId="91" xfId="0" applyNumberFormat="1" applyFont="1" applyFill="1" applyBorder="1" applyAlignment="1" applyProtection="1">
      <alignment horizontal="center" vertical="center"/>
      <protection/>
    </xf>
    <xf numFmtId="188" fontId="2" fillId="0" borderId="93" xfId="0" applyNumberFormat="1" applyFont="1" applyFill="1" applyBorder="1" applyAlignment="1" applyProtection="1">
      <alignment vertical="center"/>
      <protection/>
    </xf>
    <xf numFmtId="190" fontId="5" fillId="0" borderId="0" xfId="0" applyNumberFormat="1" applyFont="1" applyFill="1" applyBorder="1" applyAlignment="1" applyProtection="1">
      <alignment horizontal="center" vertical="center"/>
      <protection/>
    </xf>
    <xf numFmtId="190" fontId="11" fillId="0" borderId="0" xfId="0" applyNumberFormat="1" applyFont="1" applyFill="1" applyBorder="1" applyAlignment="1">
      <alignment horizontal="center" vertical="center"/>
    </xf>
    <xf numFmtId="49" fontId="5" fillId="0" borderId="94" xfId="0" applyNumberFormat="1" applyFont="1" applyFill="1" applyBorder="1" applyAlignment="1">
      <alignment horizontal="left" vertical="center" wrapText="1"/>
    </xf>
    <xf numFmtId="49" fontId="2" fillId="0" borderId="60" xfId="0" applyNumberFormat="1" applyFont="1" applyFill="1" applyBorder="1" applyAlignment="1">
      <alignment horizontal="right" vertical="center" wrapText="1"/>
    </xf>
    <xf numFmtId="49" fontId="5" fillId="0" borderId="60" xfId="55" applyNumberFormat="1" applyFont="1" applyFill="1" applyBorder="1" applyAlignment="1">
      <alignment vertical="center" wrapText="1"/>
      <protection/>
    </xf>
    <xf numFmtId="49" fontId="2" fillId="0" borderId="60" xfId="55" applyNumberFormat="1" applyFont="1" applyFill="1" applyBorder="1" applyAlignment="1">
      <alignment horizontal="right" vertical="center" wrapText="1"/>
      <protection/>
    </xf>
    <xf numFmtId="49" fontId="5" fillId="0" borderId="60" xfId="55" applyNumberFormat="1" applyFont="1" applyFill="1" applyBorder="1" applyAlignment="1">
      <alignment horizontal="left" vertical="center" wrapText="1"/>
      <protection/>
    </xf>
    <xf numFmtId="49" fontId="5" fillId="0" borderId="95" xfId="0" applyNumberFormat="1" applyFont="1" applyFill="1" applyBorder="1" applyAlignment="1">
      <alignment horizontal="center" vertical="center" wrapText="1"/>
    </xf>
    <xf numFmtId="49" fontId="5" fillId="0" borderId="96" xfId="0" applyNumberFormat="1" applyFont="1" applyFill="1" applyBorder="1" applyAlignment="1" applyProtection="1">
      <alignment horizontal="center" vertical="center"/>
      <protection/>
    </xf>
    <xf numFmtId="189" fontId="2" fillId="0" borderId="97" xfId="0" applyNumberFormat="1" applyFont="1" applyFill="1" applyBorder="1" applyAlignment="1" applyProtection="1">
      <alignment horizontal="center" vertical="center"/>
      <protection/>
    </xf>
    <xf numFmtId="190" fontId="5" fillId="0" borderId="75" xfId="0" applyNumberFormat="1" applyFont="1" applyFill="1" applyBorder="1" applyAlignment="1" applyProtection="1">
      <alignment horizontal="center" vertical="center"/>
      <protection/>
    </xf>
    <xf numFmtId="0" fontId="2" fillId="0" borderId="98" xfId="0" applyFont="1" applyFill="1" applyBorder="1" applyAlignment="1">
      <alignment horizontal="center" vertical="center" wrapText="1"/>
    </xf>
    <xf numFmtId="189" fontId="5" fillId="0" borderId="40" xfId="0" applyNumberFormat="1" applyFont="1" applyFill="1" applyBorder="1" applyAlignment="1" applyProtection="1">
      <alignment horizontal="center" vertical="center" wrapText="1"/>
      <protection locked="0"/>
    </xf>
    <xf numFmtId="188" fontId="5" fillId="0" borderId="40" xfId="0" applyNumberFormat="1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 applyProtection="1">
      <alignment horizontal="center" vertical="center" wrapText="1"/>
      <protection hidden="1"/>
    </xf>
    <xf numFmtId="190" fontId="2" fillId="0" borderId="47" xfId="0" applyNumberFormat="1" applyFont="1" applyFill="1" applyBorder="1" applyAlignment="1">
      <alignment horizontal="center" vertical="center" wrapText="1"/>
    </xf>
    <xf numFmtId="190" fontId="2" fillId="0" borderId="72" xfId="0" applyNumberFormat="1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189" fontId="5" fillId="0" borderId="76" xfId="0" applyNumberFormat="1" applyFont="1" applyFill="1" applyBorder="1" applyAlignment="1" applyProtection="1">
      <alignment horizontal="center" vertical="center" wrapText="1"/>
      <protection hidden="1"/>
    </xf>
    <xf numFmtId="188" fontId="5" fillId="0" borderId="76" xfId="0" applyNumberFormat="1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188" fontId="3" fillId="0" borderId="41" xfId="0" applyNumberFormat="1" applyFont="1" applyFill="1" applyBorder="1" applyAlignment="1" applyProtection="1">
      <alignment vertical="center"/>
      <protection/>
    </xf>
    <xf numFmtId="1" fontId="2" fillId="0" borderId="68" xfId="0" applyNumberFormat="1" applyFont="1" applyFill="1" applyBorder="1" applyAlignment="1" applyProtection="1">
      <alignment horizontal="center" vertical="center"/>
      <protection/>
    </xf>
    <xf numFmtId="0" fontId="5" fillId="0" borderId="100" xfId="0" applyFont="1" applyFill="1" applyBorder="1" applyAlignment="1">
      <alignment horizontal="left" vertical="center" wrapText="1"/>
    </xf>
    <xf numFmtId="49" fontId="5" fillId="0" borderId="95" xfId="0" applyNumberFormat="1" applyFont="1" applyFill="1" applyBorder="1" applyAlignment="1">
      <alignment horizontal="left" vertical="center" wrapText="1"/>
    </xf>
    <xf numFmtId="49" fontId="2" fillId="0" borderId="66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 applyProtection="1">
      <alignment horizontal="center" vertical="center"/>
      <protection/>
    </xf>
    <xf numFmtId="196" fontId="2" fillId="0" borderId="47" xfId="55" applyNumberFormat="1" applyFont="1" applyFill="1" applyBorder="1" applyAlignment="1" applyProtection="1">
      <alignment horizontal="center" vertical="center"/>
      <protection/>
    </xf>
    <xf numFmtId="197" fontId="10" fillId="0" borderId="41" xfId="55" applyNumberFormat="1" applyFont="1" applyFill="1" applyBorder="1" applyAlignment="1" applyProtection="1">
      <alignment horizontal="center" vertical="center"/>
      <protection/>
    </xf>
    <xf numFmtId="188" fontId="2" fillId="0" borderId="50" xfId="0" applyNumberFormat="1" applyFont="1" applyFill="1" applyBorder="1" applyAlignment="1" applyProtection="1">
      <alignment vertical="center"/>
      <protection/>
    </xf>
    <xf numFmtId="188" fontId="2" fillId="0" borderId="101" xfId="0" applyNumberFormat="1" applyFont="1" applyFill="1" applyBorder="1" applyAlignment="1" applyProtection="1">
      <alignment vertical="center"/>
      <protection/>
    </xf>
    <xf numFmtId="188" fontId="28" fillId="0" borderId="40" xfId="0" applyNumberFormat="1" applyFont="1" applyFill="1" applyBorder="1" applyAlignment="1" applyProtection="1">
      <alignment vertical="center"/>
      <protection/>
    </xf>
    <xf numFmtId="188" fontId="3" fillId="0" borderId="40" xfId="0" applyNumberFormat="1" applyFont="1" applyFill="1" applyBorder="1" applyAlignment="1" applyProtection="1">
      <alignment vertical="center"/>
      <protection/>
    </xf>
    <xf numFmtId="49" fontId="2" fillId="0" borderId="47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 applyProtection="1">
      <alignment horizontal="left" vertical="center" wrapText="1"/>
      <protection/>
    </xf>
    <xf numFmtId="189" fontId="2" fillId="0" borderId="47" xfId="0" applyNumberFormat="1" applyFont="1" applyFill="1" applyBorder="1" applyAlignment="1" applyProtection="1">
      <alignment horizontal="center" vertical="center"/>
      <protection/>
    </xf>
    <xf numFmtId="189" fontId="2" fillId="0" borderId="40" xfId="0" applyNumberFormat="1" applyFont="1" applyFill="1" applyBorder="1" applyAlignment="1" applyProtection="1">
      <alignment horizontal="center" vertical="center"/>
      <protection/>
    </xf>
    <xf numFmtId="189" fontId="2" fillId="0" borderId="76" xfId="0" applyNumberFormat="1" applyFont="1" applyFill="1" applyBorder="1" applyAlignment="1" applyProtection="1">
      <alignment horizontal="center" vertical="center"/>
      <protection/>
    </xf>
    <xf numFmtId="197" fontId="2" fillId="0" borderId="40" xfId="55" applyNumberFormat="1" applyFont="1" applyFill="1" applyBorder="1" applyAlignment="1" applyProtection="1">
      <alignment horizontal="right" vertical="center" wrapText="1"/>
      <protection/>
    </xf>
    <xf numFmtId="195" fontId="2" fillId="0" borderId="48" xfId="55" applyNumberFormat="1" applyFont="1" applyFill="1" applyBorder="1" applyAlignment="1" applyProtection="1">
      <alignment horizontal="center" vertical="center"/>
      <protection/>
    </xf>
    <xf numFmtId="197" fontId="2" fillId="0" borderId="47" xfId="55" applyNumberFormat="1" applyFont="1" applyFill="1" applyBorder="1" applyAlignment="1" applyProtection="1">
      <alignment horizontal="center" vertical="center"/>
      <protection/>
    </xf>
    <xf numFmtId="197" fontId="2" fillId="0" borderId="61" xfId="55" applyNumberFormat="1" applyFont="1" applyFill="1" applyBorder="1" applyAlignment="1" applyProtection="1">
      <alignment horizontal="center" vertical="center"/>
      <protection/>
    </xf>
    <xf numFmtId="197" fontId="2" fillId="0" borderId="40" xfId="55" applyNumberFormat="1" applyFont="1" applyFill="1" applyBorder="1" applyAlignment="1" applyProtection="1">
      <alignment horizontal="center" vertical="center"/>
      <protection/>
    </xf>
    <xf numFmtId="49" fontId="2" fillId="0" borderId="102" xfId="55" applyNumberFormat="1" applyFont="1" applyFill="1" applyBorder="1" applyAlignment="1">
      <alignment horizontal="right" vertical="center" wrapText="1"/>
      <protection/>
    </xf>
    <xf numFmtId="0" fontId="2" fillId="0" borderId="103" xfId="55" applyNumberFormat="1" applyFont="1" applyFill="1" applyBorder="1" applyAlignment="1" applyProtection="1">
      <alignment horizontal="center" vertical="center"/>
      <protection/>
    </xf>
    <xf numFmtId="0" fontId="2" fillId="0" borderId="104" xfId="55" applyNumberFormat="1" applyFont="1" applyFill="1" applyBorder="1" applyAlignment="1" applyProtection="1">
      <alignment horizontal="center" vertical="center"/>
      <protection/>
    </xf>
    <xf numFmtId="0" fontId="2" fillId="0" borderId="105" xfId="55" applyNumberFormat="1" applyFont="1" applyFill="1" applyBorder="1" applyAlignment="1" applyProtection="1">
      <alignment horizontal="center" vertical="center"/>
      <protection/>
    </xf>
    <xf numFmtId="195" fontId="2" fillId="0" borderId="95" xfId="55" applyNumberFormat="1" applyFont="1" applyFill="1" applyBorder="1" applyAlignment="1" applyProtection="1">
      <alignment horizontal="center" vertical="center"/>
      <protection/>
    </xf>
    <xf numFmtId="197" fontId="2" fillId="0" borderId="103" xfId="55" applyNumberFormat="1" applyFont="1" applyFill="1" applyBorder="1" applyAlignment="1" applyProtection="1">
      <alignment horizontal="center" vertical="center"/>
      <protection/>
    </xf>
    <xf numFmtId="197" fontId="2" fillId="0" borderId="106" xfId="55" applyNumberFormat="1" applyFont="1" applyFill="1" applyBorder="1" applyAlignment="1" applyProtection="1">
      <alignment horizontal="center" vertical="center"/>
      <protection/>
    </xf>
    <xf numFmtId="197" fontId="2" fillId="0" borderId="104" xfId="55" applyNumberFormat="1" applyFont="1" applyFill="1" applyBorder="1" applyAlignment="1" applyProtection="1">
      <alignment horizontal="center" vertical="center"/>
      <protection/>
    </xf>
    <xf numFmtId="197" fontId="2" fillId="0" borderId="105" xfId="55" applyNumberFormat="1" applyFont="1" applyFill="1" applyBorder="1" applyAlignment="1" applyProtection="1">
      <alignment horizontal="center" vertical="center"/>
      <protection/>
    </xf>
    <xf numFmtId="0" fontId="2" fillId="0" borderId="107" xfId="55" applyNumberFormat="1" applyFont="1" applyFill="1" applyBorder="1" applyAlignment="1" applyProtection="1">
      <alignment horizontal="center" vertical="center"/>
      <protection/>
    </xf>
    <xf numFmtId="190" fontId="5" fillId="0" borderId="108" xfId="0" applyNumberFormat="1" applyFont="1" applyFill="1" applyBorder="1" applyAlignment="1" applyProtection="1">
      <alignment horizontal="center" vertical="center"/>
      <protection/>
    </xf>
    <xf numFmtId="1" fontId="5" fillId="0" borderId="108" xfId="0" applyNumberFormat="1" applyFont="1" applyFill="1" applyBorder="1" applyAlignment="1" applyProtection="1">
      <alignment horizontal="center" vertical="center"/>
      <protection/>
    </xf>
    <xf numFmtId="1" fontId="5" fillId="0" borderId="109" xfId="0" applyNumberFormat="1" applyFont="1" applyFill="1" applyBorder="1" applyAlignment="1" applyProtection="1">
      <alignment horizontal="center" vertical="center"/>
      <protection/>
    </xf>
    <xf numFmtId="190" fontId="5" fillId="0" borderId="110" xfId="0" applyNumberFormat="1" applyFont="1" applyFill="1" applyBorder="1" applyAlignment="1" applyProtection="1">
      <alignment horizontal="center" vertical="center"/>
      <protection/>
    </xf>
    <xf numFmtId="190" fontId="5" fillId="0" borderId="86" xfId="0" applyNumberFormat="1" applyFont="1" applyFill="1" applyBorder="1" applyAlignment="1" applyProtection="1">
      <alignment horizontal="center" vertical="center"/>
      <protection/>
    </xf>
    <xf numFmtId="0" fontId="5" fillId="0" borderId="96" xfId="0" applyFont="1" applyFill="1" applyBorder="1" applyAlignment="1">
      <alignment vertical="center" wrapText="1"/>
    </xf>
    <xf numFmtId="190" fontId="5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6" xfId="0" applyFont="1" applyFill="1" applyBorder="1" applyAlignment="1" applyProtection="1">
      <alignment horizontal="center" vertical="center" wrapText="1"/>
      <protection hidden="1"/>
    </xf>
    <xf numFmtId="0" fontId="5" fillId="0" borderId="42" xfId="0" applyFont="1" applyFill="1" applyBorder="1" applyAlignment="1" applyProtection="1">
      <alignment horizontal="center" vertical="center" wrapText="1"/>
      <protection hidden="1"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5" fillId="0" borderId="65" xfId="0" applyFont="1" applyFill="1" applyBorder="1" applyAlignment="1" applyProtection="1">
      <alignment horizontal="center" vertical="center" wrapText="1"/>
      <protection hidden="1"/>
    </xf>
    <xf numFmtId="1" fontId="2" fillId="0" borderId="66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4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44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95" xfId="0" applyNumberFormat="1" applyFont="1" applyFill="1" applyBorder="1" applyAlignment="1" applyProtection="1">
      <alignment horizontal="center" vertical="center"/>
      <protection/>
    </xf>
    <xf numFmtId="0" fontId="5" fillId="0" borderId="48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 applyProtection="1">
      <alignment horizontal="center" vertical="center" wrapText="1"/>
      <protection hidden="1"/>
    </xf>
    <xf numFmtId="0" fontId="12" fillId="0" borderId="47" xfId="0" applyFont="1" applyFill="1" applyBorder="1" applyAlignment="1">
      <alignment horizontal="center" vertical="center" wrapText="1"/>
    </xf>
    <xf numFmtId="0" fontId="5" fillId="0" borderId="76" xfId="0" applyNumberFormat="1" applyFont="1" applyFill="1" applyBorder="1" applyAlignment="1" applyProtection="1">
      <alignment horizontal="center" vertical="center"/>
      <protection/>
    </xf>
    <xf numFmtId="49" fontId="5" fillId="0" borderId="78" xfId="0" applyNumberFormat="1" applyFont="1" applyFill="1" applyBorder="1" applyAlignment="1" applyProtection="1">
      <alignment horizontal="left" vertical="center" wrapText="1"/>
      <protection/>
    </xf>
    <xf numFmtId="189" fontId="2" fillId="0" borderId="111" xfId="0" applyNumberFormat="1" applyFont="1" applyFill="1" applyBorder="1" applyAlignment="1" applyProtection="1">
      <alignment horizontal="center" vertical="center"/>
      <protection/>
    </xf>
    <xf numFmtId="0" fontId="2" fillId="0" borderId="112" xfId="0" applyNumberFormat="1" applyFont="1" applyFill="1" applyBorder="1" applyAlignment="1">
      <alignment horizontal="center" vertical="center" wrapText="1"/>
    </xf>
    <xf numFmtId="189" fontId="2" fillId="0" borderId="112" xfId="0" applyNumberFormat="1" applyFont="1" applyFill="1" applyBorder="1" applyAlignment="1" applyProtection="1">
      <alignment horizontal="center" vertical="center"/>
      <protection/>
    </xf>
    <xf numFmtId="189" fontId="2" fillId="0" borderId="113" xfId="0" applyNumberFormat="1" applyFont="1" applyFill="1" applyBorder="1" applyAlignment="1" applyProtection="1">
      <alignment horizontal="center" vertical="center"/>
      <protection/>
    </xf>
    <xf numFmtId="193" fontId="2" fillId="0" borderId="40" xfId="0" applyNumberFormat="1" applyFont="1" applyFill="1" applyBorder="1" applyAlignment="1" applyProtection="1">
      <alignment horizontal="center" vertical="center" wrapText="1"/>
      <protection/>
    </xf>
    <xf numFmtId="193" fontId="2" fillId="0" borderId="41" xfId="0" applyNumberFormat="1" applyFont="1" applyFill="1" applyBorder="1" applyAlignment="1" applyProtection="1">
      <alignment horizontal="center" vertical="center" wrapText="1"/>
      <protection/>
    </xf>
    <xf numFmtId="193" fontId="2" fillId="0" borderId="61" xfId="0" applyNumberFormat="1" applyFont="1" applyFill="1" applyBorder="1" applyAlignment="1" applyProtection="1">
      <alignment horizontal="center" vertical="center" wrapText="1"/>
      <protection/>
    </xf>
    <xf numFmtId="49" fontId="5" fillId="0" borderId="114" xfId="0" applyNumberFormat="1" applyFont="1" applyFill="1" applyBorder="1" applyAlignment="1" applyProtection="1">
      <alignment horizontal="center" vertical="center"/>
      <protection/>
    </xf>
    <xf numFmtId="193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77" xfId="0" applyNumberFormat="1" applyFont="1" applyFill="1" applyBorder="1" applyAlignment="1" applyProtection="1">
      <alignment horizontal="left" vertical="center" wrapText="1"/>
      <protection/>
    </xf>
    <xf numFmtId="189" fontId="2" fillId="0" borderId="72" xfId="0" applyNumberFormat="1" applyFont="1" applyFill="1" applyBorder="1" applyAlignment="1" applyProtection="1">
      <alignment horizontal="center" vertical="center"/>
      <protection/>
    </xf>
    <xf numFmtId="0" fontId="2" fillId="0" borderId="68" xfId="0" applyNumberFormat="1" applyFont="1" applyFill="1" applyBorder="1" applyAlignment="1">
      <alignment horizontal="center" vertical="center" wrapText="1"/>
    </xf>
    <xf numFmtId="189" fontId="2" fillId="0" borderId="68" xfId="0" applyNumberFormat="1" applyFont="1" applyFill="1" applyBorder="1" applyAlignment="1" applyProtection="1">
      <alignment horizontal="center" vertical="center"/>
      <protection/>
    </xf>
    <xf numFmtId="189" fontId="2" fillId="0" borderId="71" xfId="0" applyNumberFormat="1" applyFont="1" applyFill="1" applyBorder="1" applyAlignment="1" applyProtection="1">
      <alignment horizontal="center" vertical="center"/>
      <protection/>
    </xf>
    <xf numFmtId="193" fontId="2" fillId="0" borderId="68" xfId="0" applyNumberFormat="1" applyFont="1" applyFill="1" applyBorder="1" applyAlignment="1" applyProtection="1">
      <alignment horizontal="center" vertical="center" wrapText="1"/>
      <protection/>
    </xf>
    <xf numFmtId="193" fontId="2" fillId="0" borderId="69" xfId="0" applyNumberFormat="1" applyFont="1" applyFill="1" applyBorder="1" applyAlignment="1" applyProtection="1">
      <alignment horizontal="center" vertical="center" wrapText="1"/>
      <protection/>
    </xf>
    <xf numFmtId="193" fontId="2" fillId="0" borderId="67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>
      <alignment horizontal="center" vertical="center" wrapText="1"/>
    </xf>
    <xf numFmtId="0" fontId="5" fillId="0" borderId="94" xfId="0" applyFont="1" applyFill="1" applyBorder="1" applyAlignment="1">
      <alignment horizontal="left" vertical="center" wrapText="1"/>
    </xf>
    <xf numFmtId="189" fontId="5" fillId="0" borderId="44" xfId="0" applyNumberFormat="1" applyFont="1" applyFill="1" applyBorder="1" applyAlignment="1" applyProtection="1">
      <alignment horizontal="center" vertical="center"/>
      <protection/>
    </xf>
    <xf numFmtId="190" fontId="5" fillId="0" borderId="94" xfId="0" applyNumberFormat="1" applyFont="1" applyFill="1" applyBorder="1" applyAlignment="1" applyProtection="1">
      <alignment horizontal="center" vertical="center"/>
      <protection/>
    </xf>
    <xf numFmtId="1" fontId="5" fillId="0" borderId="98" xfId="0" applyNumberFormat="1" applyFont="1" applyFill="1" applyBorder="1" applyAlignment="1" applyProtection="1">
      <alignment horizontal="center" vertical="center"/>
      <protection/>
    </xf>
    <xf numFmtId="1" fontId="5" fillId="0" borderId="42" xfId="0" applyNumberFormat="1" applyFont="1" applyFill="1" applyBorder="1" applyAlignment="1" applyProtection="1">
      <alignment horizontal="center" vertical="center"/>
      <protection/>
    </xf>
    <xf numFmtId="1" fontId="5" fillId="0" borderId="44" xfId="0" applyNumberFormat="1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49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60" xfId="0" applyFont="1" applyFill="1" applyBorder="1" applyAlignment="1">
      <alignment horizontal="left" vertical="center" wrapText="1"/>
    </xf>
    <xf numFmtId="189" fontId="10" fillId="0" borderId="61" xfId="0" applyNumberFormat="1" applyFont="1" applyFill="1" applyBorder="1" applyAlignment="1" applyProtection="1">
      <alignment horizontal="center" vertical="center" wrapText="1"/>
      <protection/>
    </xf>
    <xf numFmtId="189" fontId="10" fillId="0" borderId="40" xfId="0" applyNumberFormat="1" applyFont="1" applyFill="1" applyBorder="1" applyAlignment="1" applyProtection="1">
      <alignment horizontal="center" vertical="center" wrapText="1"/>
      <protection/>
    </xf>
    <xf numFmtId="189" fontId="10" fillId="0" borderId="41" xfId="0" applyNumberFormat="1" applyFont="1" applyFill="1" applyBorder="1" applyAlignment="1" applyProtection="1">
      <alignment horizontal="center" vertical="center" wrapText="1"/>
      <protection/>
    </xf>
    <xf numFmtId="192" fontId="5" fillId="0" borderId="60" xfId="0" applyNumberFormat="1" applyFont="1" applyFill="1" applyBorder="1" applyAlignment="1" applyProtection="1">
      <alignment horizontal="center" vertical="center" wrapText="1"/>
      <protection/>
    </xf>
    <xf numFmtId="193" fontId="5" fillId="0" borderId="61" xfId="0" applyNumberFormat="1" applyFont="1" applyFill="1" applyBorder="1" applyAlignment="1" applyProtection="1">
      <alignment horizontal="center" vertical="center" wrapText="1"/>
      <protection/>
    </xf>
    <xf numFmtId="1" fontId="5" fillId="0" borderId="40" xfId="0" applyNumberFormat="1" applyFont="1" applyFill="1" applyBorder="1" applyAlignment="1" applyProtection="1">
      <alignment horizontal="center" vertical="center"/>
      <protection/>
    </xf>
    <xf numFmtId="193" fontId="5" fillId="0" borderId="40" xfId="0" applyNumberFormat="1" applyFont="1" applyFill="1" applyBorder="1" applyAlignment="1" applyProtection="1">
      <alignment horizontal="center" vertical="center" wrapText="1"/>
      <protection/>
    </xf>
    <xf numFmtId="193" fontId="5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115" xfId="0" applyFont="1" applyFill="1" applyBorder="1" applyAlignment="1">
      <alignment horizontal="center" vertical="center" wrapText="1"/>
    </xf>
    <xf numFmtId="1" fontId="2" fillId="0" borderId="97" xfId="0" applyNumberFormat="1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wrapText="1"/>
    </xf>
    <xf numFmtId="49" fontId="2" fillId="0" borderId="43" xfId="0" applyNumberFormat="1" applyFont="1" applyFill="1" applyBorder="1" applyAlignment="1">
      <alignment horizontal="center" vertical="center" wrapText="1"/>
    </xf>
    <xf numFmtId="188" fontId="2" fillId="0" borderId="45" xfId="0" applyNumberFormat="1" applyFont="1" applyFill="1" applyBorder="1" applyAlignment="1" applyProtection="1">
      <alignment horizontal="center" vertical="center" wrapText="1"/>
      <protection/>
    </xf>
    <xf numFmtId="190" fontId="5" fillId="0" borderId="116" xfId="0" applyNumberFormat="1" applyFont="1" applyFill="1" applyBorder="1" applyAlignment="1" applyProtection="1">
      <alignment horizontal="center" vertical="center"/>
      <protection/>
    </xf>
    <xf numFmtId="1" fontId="5" fillId="0" borderId="99" xfId="0" applyNumberFormat="1" applyFont="1" applyFill="1" applyBorder="1" applyAlignment="1" applyProtection="1">
      <alignment horizontal="center" vertical="center"/>
      <protection/>
    </xf>
    <xf numFmtId="1" fontId="5" fillId="0" borderId="43" xfId="0" applyNumberFormat="1" applyFont="1" applyFill="1" applyBorder="1" applyAlignment="1" applyProtection="1">
      <alignment horizontal="center" vertical="center"/>
      <protection/>
    </xf>
    <xf numFmtId="1" fontId="5" fillId="0" borderId="45" xfId="0" applyNumberFormat="1" applyFont="1" applyFill="1" applyBorder="1" applyAlignment="1" applyProtection="1">
      <alignment horizontal="center" vertical="center"/>
      <protection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19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>
      <alignment horizontal="center" vertical="center" wrapText="1"/>
    </xf>
    <xf numFmtId="193" fontId="5" fillId="0" borderId="52" xfId="0" applyNumberFormat="1" applyFont="1" applyFill="1" applyBorder="1" applyAlignment="1">
      <alignment horizontal="center" vertical="center" wrapText="1"/>
    </xf>
    <xf numFmtId="190" fontId="5" fillId="0" borderId="117" xfId="0" applyNumberFormat="1" applyFont="1" applyFill="1" applyBorder="1" applyAlignment="1" applyProtection="1">
      <alignment horizontal="center" vertical="center"/>
      <protection/>
    </xf>
    <xf numFmtId="190" fontId="5" fillId="0" borderId="118" xfId="0" applyNumberFormat="1" applyFont="1" applyFill="1" applyBorder="1" applyAlignment="1" applyProtection="1">
      <alignment horizontal="center" vertical="center"/>
      <protection/>
    </xf>
    <xf numFmtId="190" fontId="29" fillId="0" borderId="119" xfId="0" applyNumberFormat="1" applyFont="1" applyFill="1" applyBorder="1" applyAlignment="1" applyProtection="1">
      <alignment horizontal="center" vertical="center"/>
      <protection/>
    </xf>
    <xf numFmtId="190" fontId="29" fillId="0" borderId="120" xfId="0" applyNumberFormat="1" applyFont="1" applyFill="1" applyBorder="1" applyAlignment="1" applyProtection="1">
      <alignment horizontal="center" vertical="center"/>
      <protection/>
    </xf>
    <xf numFmtId="190" fontId="29" fillId="0" borderId="121" xfId="0" applyNumberFormat="1" applyFont="1" applyFill="1" applyBorder="1" applyAlignment="1" applyProtection="1">
      <alignment horizontal="center" vertical="center"/>
      <protection/>
    </xf>
    <xf numFmtId="0" fontId="5" fillId="0" borderId="122" xfId="0" applyFont="1" applyFill="1" applyBorder="1" applyAlignment="1">
      <alignment vertical="center" wrapText="1"/>
    </xf>
    <xf numFmtId="0" fontId="2" fillId="0" borderId="72" xfId="0" applyNumberFormat="1" applyFont="1" applyFill="1" applyBorder="1" applyAlignment="1">
      <alignment horizontal="center" vertical="center" wrapText="1"/>
    </xf>
    <xf numFmtId="190" fontId="5" fillId="0" borderId="122" xfId="0" applyNumberFormat="1" applyFont="1" applyFill="1" applyBorder="1" applyAlignment="1" applyProtection="1">
      <alignment horizontal="center" vertical="center"/>
      <protection/>
    </xf>
    <xf numFmtId="0" fontId="5" fillId="0" borderId="72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123" xfId="0" applyFont="1" applyFill="1" applyBorder="1" applyAlignment="1">
      <alignment horizontal="left" vertical="top" wrapText="1"/>
    </xf>
    <xf numFmtId="0" fontId="5" fillId="0" borderId="124" xfId="0" applyFont="1" applyFill="1" applyBorder="1" applyAlignment="1">
      <alignment horizontal="left" vertical="top" wrapText="1"/>
    </xf>
    <xf numFmtId="188" fontId="2" fillId="0" borderId="82" xfId="0" applyNumberFormat="1" applyFont="1" applyFill="1" applyBorder="1" applyAlignment="1" applyProtection="1">
      <alignment vertical="center"/>
      <protection/>
    </xf>
    <xf numFmtId="188" fontId="2" fillId="0" borderId="83" xfId="0" applyNumberFormat="1" applyFont="1" applyFill="1" applyBorder="1" applyAlignment="1" applyProtection="1">
      <alignment vertical="center"/>
      <protection/>
    </xf>
    <xf numFmtId="190" fontId="5" fillId="0" borderId="125" xfId="0" applyNumberFormat="1" applyFont="1" applyFill="1" applyBorder="1" applyAlignment="1" applyProtection="1">
      <alignment horizontal="center" vertical="center"/>
      <protection/>
    </xf>
    <xf numFmtId="49" fontId="5" fillId="0" borderId="126" xfId="0" applyNumberFormat="1" applyFont="1" applyFill="1" applyBorder="1" applyAlignment="1" applyProtection="1">
      <alignment horizontal="center" vertical="center"/>
      <protection/>
    </xf>
    <xf numFmtId="189" fontId="5" fillId="0" borderId="55" xfId="0" applyNumberFormat="1" applyFont="1" applyFill="1" applyBorder="1" applyAlignment="1" applyProtection="1">
      <alignment horizontal="left" vertical="center"/>
      <protection/>
    </xf>
    <xf numFmtId="189" fontId="8" fillId="0" borderId="127" xfId="0" applyNumberFormat="1" applyFont="1" applyFill="1" applyBorder="1" applyAlignment="1" applyProtection="1">
      <alignment horizontal="center" vertical="center"/>
      <protection/>
    </xf>
    <xf numFmtId="189" fontId="8" fillId="0" borderId="128" xfId="0" applyNumberFormat="1" applyFont="1" applyFill="1" applyBorder="1" applyAlignment="1" applyProtection="1">
      <alignment horizontal="center" vertical="center"/>
      <protection/>
    </xf>
    <xf numFmtId="189" fontId="8" fillId="0" borderId="129" xfId="0" applyNumberFormat="1" applyFont="1" applyFill="1" applyBorder="1" applyAlignment="1" applyProtection="1">
      <alignment horizontal="center" vertical="center"/>
      <protection/>
    </xf>
    <xf numFmtId="192" fontId="5" fillId="0" borderId="55" xfId="0" applyNumberFormat="1" applyFont="1" applyFill="1" applyBorder="1" applyAlignment="1" applyProtection="1">
      <alignment horizontal="center" vertical="center"/>
      <protection/>
    </xf>
    <xf numFmtId="0" fontId="5" fillId="0" borderId="127" xfId="0" applyFont="1" applyFill="1" applyBorder="1" applyAlignment="1">
      <alignment horizontal="center" vertical="center" wrapText="1"/>
    </xf>
    <xf numFmtId="192" fontId="5" fillId="0" borderId="128" xfId="0" applyNumberFormat="1" applyFont="1" applyFill="1" applyBorder="1" applyAlignment="1" applyProtection="1">
      <alignment horizontal="center" vertical="center"/>
      <protection/>
    </xf>
    <xf numFmtId="193" fontId="5" fillId="0" borderId="129" xfId="0" applyNumberFormat="1" applyFont="1" applyFill="1" applyBorder="1" applyAlignment="1" applyProtection="1">
      <alignment horizontal="center" vertical="center"/>
      <protection/>
    </xf>
    <xf numFmtId="193" fontId="5" fillId="0" borderId="130" xfId="0" applyNumberFormat="1" applyFont="1" applyFill="1" applyBorder="1" applyAlignment="1" applyProtection="1">
      <alignment horizontal="center" vertical="center" wrapText="1"/>
      <protection/>
    </xf>
    <xf numFmtId="193" fontId="5" fillId="0" borderId="128" xfId="0" applyNumberFormat="1" applyFont="1" applyFill="1" applyBorder="1" applyAlignment="1" applyProtection="1">
      <alignment horizontal="center" vertical="center" wrapText="1"/>
      <protection/>
    </xf>
    <xf numFmtId="193" fontId="5" fillId="0" borderId="129" xfId="0" applyNumberFormat="1" applyFont="1" applyFill="1" applyBorder="1" applyAlignment="1" applyProtection="1">
      <alignment horizontal="center" vertical="center" wrapText="1"/>
      <protection/>
    </xf>
    <xf numFmtId="193" fontId="5" fillId="0" borderId="110" xfId="0" applyNumberFormat="1" applyFont="1" applyFill="1" applyBorder="1" applyAlignment="1" applyProtection="1">
      <alignment horizontal="center" vertical="center" wrapText="1"/>
      <protection/>
    </xf>
    <xf numFmtId="188" fontId="2" fillId="0" borderId="85" xfId="0" applyNumberFormat="1" applyFont="1" applyFill="1" applyBorder="1" applyAlignment="1" applyProtection="1">
      <alignment vertical="center"/>
      <protection/>
    </xf>
    <xf numFmtId="188" fontId="2" fillId="0" borderId="86" xfId="0" applyNumberFormat="1" applyFont="1" applyFill="1" applyBorder="1" applyAlignment="1" applyProtection="1">
      <alignment vertical="center"/>
      <protection/>
    </xf>
    <xf numFmtId="1" fontId="5" fillId="0" borderId="125" xfId="0" applyNumberFormat="1" applyFont="1" applyFill="1" applyBorder="1" applyAlignment="1" applyProtection="1">
      <alignment horizontal="center" vertical="center"/>
      <protection/>
    </xf>
    <xf numFmtId="190" fontId="5" fillId="0" borderId="124" xfId="0" applyNumberFormat="1" applyFont="1" applyFill="1" applyBorder="1" applyAlignment="1" applyProtection="1">
      <alignment horizontal="center" vertical="center"/>
      <protection/>
    </xf>
    <xf numFmtId="190" fontId="5" fillId="0" borderId="82" xfId="0" applyNumberFormat="1" applyFont="1" applyFill="1" applyBorder="1" applyAlignment="1" applyProtection="1">
      <alignment horizontal="center" vertical="center"/>
      <protection/>
    </xf>
    <xf numFmtId="190" fontId="5" fillId="0" borderId="131" xfId="0" applyNumberFormat="1" applyFont="1" applyFill="1" applyBorder="1" applyAlignment="1" applyProtection="1">
      <alignment horizontal="center" vertical="center"/>
      <protection/>
    </xf>
    <xf numFmtId="190" fontId="5" fillId="0" borderId="132" xfId="0" applyNumberFormat="1" applyFont="1" applyFill="1" applyBorder="1" applyAlignment="1" applyProtection="1">
      <alignment horizontal="center" vertical="center"/>
      <protection/>
    </xf>
    <xf numFmtId="190" fontId="5" fillId="0" borderId="56" xfId="0" applyNumberFormat="1" applyFont="1" applyFill="1" applyBorder="1" applyAlignment="1" applyProtection="1">
      <alignment horizontal="center" vertical="center"/>
      <protection/>
    </xf>
    <xf numFmtId="190" fontId="5" fillId="0" borderId="57" xfId="0" applyNumberFormat="1" applyFont="1" applyFill="1" applyBorder="1" applyAlignment="1" applyProtection="1">
      <alignment horizontal="center" vertical="center"/>
      <protection/>
    </xf>
    <xf numFmtId="190" fontId="8" fillId="0" borderId="85" xfId="0" applyNumberFormat="1" applyFont="1" applyFill="1" applyBorder="1" applyAlignment="1" applyProtection="1">
      <alignment horizontal="center" vertical="center"/>
      <protection/>
    </xf>
    <xf numFmtId="190" fontId="8" fillId="0" borderId="86" xfId="0" applyNumberFormat="1" applyFont="1" applyFill="1" applyBorder="1" applyAlignment="1" applyProtection="1">
      <alignment horizontal="center" vertical="center"/>
      <protection/>
    </xf>
    <xf numFmtId="0" fontId="2" fillId="0" borderId="133" xfId="0" applyFont="1" applyFill="1" applyBorder="1" applyAlignment="1">
      <alignment horizontal="center" vertical="center" wrapText="1"/>
    </xf>
    <xf numFmtId="0" fontId="2" fillId="0" borderId="134" xfId="0" applyFont="1" applyFill="1" applyBorder="1" applyAlignment="1">
      <alignment horizontal="center" vertical="center" wrapText="1"/>
    </xf>
    <xf numFmtId="0" fontId="5" fillId="0" borderId="134" xfId="0" applyFont="1" applyFill="1" applyBorder="1" applyAlignment="1">
      <alignment horizontal="center" vertical="center" wrapText="1"/>
    </xf>
    <xf numFmtId="0" fontId="5" fillId="0" borderId="135" xfId="0" applyFont="1" applyFill="1" applyBorder="1" applyAlignment="1">
      <alignment horizontal="center" vertical="center" wrapText="1"/>
    </xf>
    <xf numFmtId="190" fontId="5" fillId="0" borderId="95" xfId="0" applyNumberFormat="1" applyFont="1" applyFill="1" applyBorder="1" applyAlignment="1" applyProtection="1">
      <alignment horizontal="center" vertical="center"/>
      <protection/>
    </xf>
    <xf numFmtId="0" fontId="5" fillId="0" borderId="136" xfId="0" applyFont="1" applyFill="1" applyBorder="1" applyAlignment="1">
      <alignment horizontal="center" vertical="center" wrapText="1"/>
    </xf>
    <xf numFmtId="188" fontId="5" fillId="0" borderId="135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4" xfId="0" applyFont="1" applyFill="1" applyBorder="1" applyAlignment="1">
      <alignment horizontal="center" vertical="center" wrapText="1"/>
    </xf>
    <xf numFmtId="0" fontId="5" fillId="0" borderId="105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104" xfId="0" applyFont="1" applyFill="1" applyBorder="1" applyAlignment="1">
      <alignment horizontal="center" vertical="center" wrapText="1"/>
    </xf>
    <xf numFmtId="0" fontId="2" fillId="0" borderId="13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90" fontId="5" fillId="0" borderId="48" xfId="0" applyNumberFormat="1" applyFont="1" applyFill="1" applyBorder="1" applyAlignment="1" applyProtection="1">
      <alignment horizontal="center" vertical="center"/>
      <protection/>
    </xf>
    <xf numFmtId="188" fontId="5" fillId="0" borderId="113" xfId="0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2" fillId="0" borderId="132" xfId="0" applyFont="1" applyFill="1" applyBorder="1" applyAlignment="1">
      <alignment horizontal="center" vertical="center" wrapText="1"/>
    </xf>
    <xf numFmtId="0" fontId="5" fillId="0" borderId="138" xfId="0" applyFont="1" applyFill="1" applyBorder="1" applyAlignment="1">
      <alignment horizontal="center" vertical="center" wrapText="1"/>
    </xf>
    <xf numFmtId="0" fontId="2" fillId="0" borderId="139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190" fontId="5" fillId="0" borderId="140" xfId="0" applyNumberFormat="1" applyFont="1" applyFill="1" applyBorder="1" applyAlignment="1" applyProtection="1">
      <alignment horizontal="center" vertical="center"/>
      <protection/>
    </xf>
    <xf numFmtId="0" fontId="5" fillId="0" borderId="141" xfId="0" applyFont="1" applyFill="1" applyBorder="1" applyAlignment="1">
      <alignment horizontal="center" vertical="center" wrapText="1"/>
    </xf>
    <xf numFmtId="0" fontId="5" fillId="0" borderId="139" xfId="0" applyFont="1" applyFill="1" applyBorder="1" applyAlignment="1">
      <alignment horizontal="center" vertical="center" wrapText="1"/>
    </xf>
    <xf numFmtId="0" fontId="5" fillId="0" borderId="112" xfId="0" applyFont="1" applyFill="1" applyBorder="1" applyAlignment="1">
      <alignment horizontal="center" vertical="center" wrapText="1"/>
    </xf>
    <xf numFmtId="0" fontId="5" fillId="0" borderId="142" xfId="0" applyFont="1" applyFill="1" applyBorder="1" applyAlignment="1">
      <alignment horizontal="center" vertical="center" wrapText="1"/>
    </xf>
    <xf numFmtId="0" fontId="2" fillId="0" borderId="143" xfId="0" applyFont="1" applyFill="1" applyBorder="1" applyAlignment="1">
      <alignment horizontal="center" vertical="center" wrapText="1"/>
    </xf>
    <xf numFmtId="0" fontId="5" fillId="0" borderId="14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" fontId="5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106" xfId="0" applyFont="1" applyFill="1" applyBorder="1" applyAlignment="1">
      <alignment horizontal="center" vertical="center" wrapText="1"/>
    </xf>
    <xf numFmtId="1" fontId="2" fillId="0" borderId="40" xfId="0" applyNumberFormat="1" applyFont="1" applyFill="1" applyBorder="1" applyAlignment="1" applyProtection="1">
      <alignment horizontal="center" vertical="center"/>
      <protection/>
    </xf>
    <xf numFmtId="190" fontId="2" fillId="0" borderId="66" xfId="0" applyNumberFormat="1" applyFont="1" applyFill="1" applyBorder="1" applyAlignment="1">
      <alignment horizontal="center" vertical="center" wrapText="1"/>
    </xf>
    <xf numFmtId="49" fontId="2" fillId="0" borderId="77" xfId="0" applyNumberFormat="1" applyFont="1" applyFill="1" applyBorder="1" applyAlignment="1" applyProtection="1">
      <alignment horizontal="center" vertical="center" wrapText="1"/>
      <protection/>
    </xf>
    <xf numFmtId="0" fontId="2" fillId="0" borderId="6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5" fillId="0" borderId="103" xfId="55" applyFont="1" applyFill="1" applyBorder="1" applyAlignment="1">
      <alignment horizontal="center" vertical="center" wrapText="1"/>
      <protection/>
    </xf>
    <xf numFmtId="0" fontId="5" fillId="0" borderId="104" xfId="55" applyFont="1" applyFill="1" applyBorder="1" applyAlignment="1">
      <alignment horizontal="center" vertical="center" wrapText="1"/>
      <protection/>
    </xf>
    <xf numFmtId="1" fontId="2" fillId="0" borderId="0" xfId="55" applyNumberFormat="1" applyFont="1" applyFill="1" applyBorder="1" applyAlignment="1">
      <alignment horizontal="center" vertical="center" wrapText="1"/>
      <protection/>
    </xf>
    <xf numFmtId="0" fontId="5" fillId="0" borderId="103" xfId="0" applyFont="1" applyFill="1" applyBorder="1" applyAlignment="1">
      <alignment horizontal="center" vertical="center" wrapText="1"/>
    </xf>
    <xf numFmtId="188" fontId="2" fillId="0" borderId="104" xfId="0" applyNumberFormat="1" applyFont="1" applyFill="1" applyBorder="1" applyAlignment="1" applyProtection="1">
      <alignment vertical="center"/>
      <protection/>
    </xf>
    <xf numFmtId="188" fontId="2" fillId="0" borderId="105" xfId="0" applyNumberFormat="1" applyFont="1" applyFill="1" applyBorder="1" applyAlignment="1" applyProtection="1">
      <alignment vertical="center"/>
      <protection/>
    </xf>
    <xf numFmtId="202" fontId="3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188" fontId="34" fillId="0" borderId="107" xfId="0" applyNumberFormat="1" applyFont="1" applyFill="1" applyBorder="1" applyAlignment="1" applyProtection="1">
      <alignment vertical="center"/>
      <protection/>
    </xf>
    <xf numFmtId="188" fontId="2" fillId="0" borderId="58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188" fontId="34" fillId="0" borderId="58" xfId="0" applyNumberFormat="1" applyFont="1" applyFill="1" applyBorder="1" applyAlignment="1" applyProtection="1">
      <alignment vertical="center"/>
      <protection/>
    </xf>
    <xf numFmtId="49" fontId="2" fillId="33" borderId="48" xfId="0" applyNumberFormat="1" applyFont="1" applyFill="1" applyBorder="1" applyAlignment="1">
      <alignment horizontal="right" vertical="center" wrapText="1"/>
    </xf>
    <xf numFmtId="0" fontId="2" fillId="33" borderId="144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8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58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47" xfId="0" applyNumberFormat="1" applyFont="1" applyFill="1" applyBorder="1" applyAlignment="1">
      <alignment horizontal="center" vertical="center" wrapText="1"/>
    </xf>
    <xf numFmtId="0" fontId="2" fillId="33" borderId="40" xfId="0" applyNumberFormat="1" applyFont="1" applyFill="1" applyBorder="1" applyAlignment="1">
      <alignment horizontal="center" vertical="center" wrapText="1"/>
    </xf>
    <xf numFmtId="0" fontId="2" fillId="33" borderId="76" xfId="0" applyNumberFormat="1" applyFont="1" applyFill="1" applyBorder="1" applyAlignment="1">
      <alignment horizontal="center" vertical="center" wrapText="1"/>
    </xf>
    <xf numFmtId="190" fontId="5" fillId="33" borderId="75" xfId="0" applyNumberFormat="1" applyFont="1" applyFill="1" applyBorder="1" applyAlignment="1" applyProtection="1">
      <alignment horizontal="center" vertical="center"/>
      <protection/>
    </xf>
    <xf numFmtId="0" fontId="2" fillId="33" borderId="106" xfId="0" applyNumberFormat="1" applyFont="1" applyFill="1" applyBorder="1" applyAlignment="1" applyProtection="1">
      <alignment horizontal="center" vertical="center"/>
      <protection/>
    </xf>
    <xf numFmtId="49" fontId="2" fillId="33" borderId="104" xfId="0" applyNumberFormat="1" applyFont="1" applyFill="1" applyBorder="1" applyAlignment="1" applyProtection="1">
      <alignment horizontal="center" vertical="center"/>
      <protection/>
    </xf>
    <xf numFmtId="49" fontId="2" fillId="33" borderId="137" xfId="0" applyNumberFormat="1" applyFont="1" applyFill="1" applyBorder="1" applyAlignment="1" applyProtection="1">
      <alignment horizontal="center" vertical="center"/>
      <protection/>
    </xf>
    <xf numFmtId="190" fontId="2" fillId="33" borderId="145" xfId="0" applyNumberFormat="1" applyFont="1" applyFill="1" applyBorder="1" applyAlignment="1" applyProtection="1">
      <alignment horizontal="center" vertical="center"/>
      <protection/>
    </xf>
    <xf numFmtId="0" fontId="5" fillId="33" borderId="75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41" xfId="0" applyNumberFormat="1" applyFont="1" applyFill="1" applyBorder="1" applyAlignment="1">
      <alignment horizontal="center" vertical="center" wrapText="1"/>
    </xf>
    <xf numFmtId="0" fontId="2" fillId="33" borderId="43" xfId="0" applyNumberFormat="1" applyFont="1" applyFill="1" applyBorder="1" applyAlignment="1">
      <alignment horizontal="center" vertical="center" wrapText="1"/>
    </xf>
    <xf numFmtId="0" fontId="2" fillId="33" borderId="123" xfId="0" applyNumberFormat="1" applyFont="1" applyFill="1" applyBorder="1" applyAlignment="1">
      <alignment horizontal="center" vertical="center" wrapText="1"/>
    </xf>
    <xf numFmtId="190" fontId="5" fillId="33" borderId="75" xfId="0" applyNumberFormat="1" applyFont="1" applyFill="1" applyBorder="1" applyAlignment="1" applyProtection="1">
      <alignment horizontal="center" vertical="center" wrapText="1"/>
      <protection locked="0"/>
    </xf>
    <xf numFmtId="195" fontId="5" fillId="33" borderId="75" xfId="55" applyNumberFormat="1" applyFont="1" applyFill="1" applyBorder="1" applyAlignment="1" applyProtection="1">
      <alignment horizontal="center" vertical="center"/>
      <protection/>
    </xf>
    <xf numFmtId="195" fontId="2" fillId="33" borderId="75" xfId="55" applyNumberFormat="1" applyFont="1" applyFill="1" applyBorder="1" applyAlignment="1" applyProtection="1">
      <alignment horizontal="center" vertical="center"/>
      <protection/>
    </xf>
    <xf numFmtId="0" fontId="5" fillId="33" borderId="95" xfId="0" applyFont="1" applyFill="1" applyBorder="1" applyAlignment="1">
      <alignment horizontal="left" vertical="center" wrapText="1"/>
    </xf>
    <xf numFmtId="0" fontId="2" fillId="33" borderId="103" xfId="0" applyNumberFormat="1" applyFont="1" applyFill="1" applyBorder="1" applyAlignment="1">
      <alignment horizontal="center" vertical="center" wrapText="1"/>
    </xf>
    <xf numFmtId="0" fontId="2" fillId="33" borderId="104" xfId="0" applyNumberFormat="1" applyFont="1" applyFill="1" applyBorder="1" applyAlignment="1">
      <alignment horizontal="center" vertical="center" wrapText="1"/>
    </xf>
    <xf numFmtId="0" fontId="2" fillId="33" borderId="137" xfId="0" applyNumberFormat="1" applyFont="1" applyFill="1" applyBorder="1" applyAlignment="1">
      <alignment horizontal="center" vertical="center" wrapText="1"/>
    </xf>
    <xf numFmtId="192" fontId="3" fillId="0" borderId="0" xfId="55" applyNumberFormat="1" applyFont="1" applyFill="1" applyBorder="1" applyAlignment="1" applyProtection="1">
      <alignment vertical="center"/>
      <protection/>
    </xf>
    <xf numFmtId="188" fontId="71" fillId="0" borderId="0" xfId="0" applyNumberFormat="1" applyFont="1" applyFill="1" applyBorder="1" applyAlignment="1" applyProtection="1">
      <alignment vertical="center"/>
      <protection/>
    </xf>
    <xf numFmtId="192" fontId="72" fillId="0" borderId="11" xfId="0" applyNumberFormat="1" applyFont="1" applyFill="1" applyBorder="1" applyAlignment="1" applyProtection="1">
      <alignment horizontal="center" vertical="center"/>
      <protection/>
    </xf>
    <xf numFmtId="190" fontId="72" fillId="0" borderId="11" xfId="0" applyNumberFormat="1" applyFont="1" applyFill="1" applyBorder="1" applyAlignment="1" applyProtection="1">
      <alignment horizontal="center" vertical="center"/>
      <protection/>
    </xf>
    <xf numFmtId="190" fontId="72" fillId="0" borderId="146" xfId="0" applyNumberFormat="1" applyFont="1" applyFill="1" applyBorder="1" applyAlignment="1" applyProtection="1">
      <alignment horizontal="center" vertical="center"/>
      <protection/>
    </xf>
    <xf numFmtId="188" fontId="72" fillId="0" borderId="0" xfId="0" applyNumberFormat="1" applyFont="1" applyFill="1" applyBorder="1" applyAlignment="1" applyProtection="1">
      <alignment vertical="center"/>
      <protection/>
    </xf>
    <xf numFmtId="192" fontId="5" fillId="33" borderId="75" xfId="0" applyNumberFormat="1" applyFont="1" applyFill="1" applyBorder="1" applyAlignment="1" applyProtection="1">
      <alignment horizontal="center" vertical="center"/>
      <protection/>
    </xf>
    <xf numFmtId="193" fontId="5" fillId="33" borderId="47" xfId="0" applyNumberFormat="1" applyFont="1" applyFill="1" applyBorder="1" applyAlignment="1" applyProtection="1">
      <alignment horizontal="center" vertical="center"/>
      <protection/>
    </xf>
    <xf numFmtId="0" fontId="5" fillId="33" borderId="40" xfId="0" applyFont="1" applyFill="1" applyBorder="1" applyAlignment="1" applyProtection="1">
      <alignment horizontal="center" vertical="center" wrapText="1"/>
      <protection hidden="1"/>
    </xf>
    <xf numFmtId="193" fontId="5" fillId="33" borderId="40" xfId="0" applyNumberFormat="1" applyFont="1" applyFill="1" applyBorder="1" applyAlignment="1" applyProtection="1">
      <alignment horizontal="center" vertical="center"/>
      <protection/>
    </xf>
    <xf numFmtId="192" fontId="5" fillId="33" borderId="40" xfId="0" applyNumberFormat="1" applyFont="1" applyFill="1" applyBorder="1" applyAlignment="1" applyProtection="1">
      <alignment horizontal="center" vertical="center"/>
      <protection/>
    </xf>
    <xf numFmtId="188" fontId="5" fillId="33" borderId="76" xfId="0" applyNumberFormat="1" applyFont="1" applyFill="1" applyBorder="1" applyAlignment="1">
      <alignment horizontal="center" vertical="center" wrapText="1"/>
    </xf>
    <xf numFmtId="192" fontId="5" fillId="33" borderId="16" xfId="0" applyNumberFormat="1" applyFont="1" applyFill="1" applyBorder="1" applyAlignment="1" applyProtection="1">
      <alignment horizontal="center" vertical="center"/>
      <protection/>
    </xf>
    <xf numFmtId="193" fontId="5" fillId="33" borderId="40" xfId="0" applyNumberFormat="1" applyFont="1" applyFill="1" applyBorder="1" applyAlignment="1" applyProtection="1">
      <alignment horizontal="center" vertical="center" wrapText="1"/>
      <protection hidden="1"/>
    </xf>
    <xf numFmtId="192" fontId="5" fillId="33" borderId="147" xfId="0" applyNumberFormat="1" applyFont="1" applyFill="1" applyBorder="1" applyAlignment="1" applyProtection="1">
      <alignment horizontal="center" vertical="center"/>
      <protection/>
    </xf>
    <xf numFmtId="193" fontId="5" fillId="33" borderId="72" xfId="0" applyNumberFormat="1" applyFont="1" applyFill="1" applyBorder="1" applyAlignment="1" applyProtection="1">
      <alignment horizontal="center" vertical="center"/>
      <protection/>
    </xf>
    <xf numFmtId="0" fontId="5" fillId="33" borderId="68" xfId="0" applyFont="1" applyFill="1" applyBorder="1" applyAlignment="1" applyProtection="1">
      <alignment horizontal="center" vertical="center" wrapText="1"/>
      <protection hidden="1"/>
    </xf>
    <xf numFmtId="193" fontId="5" fillId="33" borderId="68" xfId="0" applyNumberFormat="1" applyFont="1" applyFill="1" applyBorder="1" applyAlignment="1" applyProtection="1">
      <alignment horizontal="center" vertical="center"/>
      <protection/>
    </xf>
    <xf numFmtId="192" fontId="5" fillId="33" borderId="68" xfId="0" applyNumberFormat="1" applyFont="1" applyFill="1" applyBorder="1" applyAlignment="1" applyProtection="1">
      <alignment horizontal="center" vertical="center"/>
      <protection/>
    </xf>
    <xf numFmtId="188" fontId="5" fillId="33" borderId="71" xfId="0" applyNumberFormat="1" applyFont="1" applyFill="1" applyBorder="1" applyAlignment="1">
      <alignment horizontal="center" vertical="center" wrapText="1"/>
    </xf>
    <xf numFmtId="190" fontId="2" fillId="33" borderId="75" xfId="0" applyNumberFormat="1" applyFont="1" applyFill="1" applyBorder="1" applyAlignment="1" applyProtection="1">
      <alignment horizontal="center" vertical="center"/>
      <protection/>
    </xf>
    <xf numFmtId="190" fontId="5" fillId="33" borderId="148" xfId="0" applyNumberFormat="1" applyFont="1" applyFill="1" applyBorder="1" applyAlignment="1" applyProtection="1">
      <alignment horizontal="center" vertical="center"/>
      <protection/>
    </xf>
    <xf numFmtId="193" fontId="5" fillId="0" borderId="93" xfId="0" applyNumberFormat="1" applyFont="1" applyFill="1" applyBorder="1" applyAlignment="1" applyProtection="1">
      <alignment horizontal="center" vertical="center"/>
      <protection/>
    </xf>
    <xf numFmtId="1" fontId="2" fillId="0" borderId="40" xfId="55" applyNumberFormat="1" applyFont="1" applyFill="1" applyBorder="1" applyAlignment="1">
      <alignment horizontal="center" vertical="center" wrapText="1"/>
      <protection/>
    </xf>
    <xf numFmtId="0" fontId="73" fillId="0" borderId="0" xfId="0" applyFont="1" applyFill="1" applyBorder="1" applyAlignment="1" applyProtection="1">
      <alignment horizontal="center" vertical="center"/>
      <protection/>
    </xf>
    <xf numFmtId="192" fontId="5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192" fontId="2" fillId="0" borderId="0" xfId="0" applyNumberFormat="1" applyFont="1" applyFill="1" applyBorder="1" applyAlignment="1" applyProtection="1">
      <alignment horizontal="center" vertical="center"/>
      <protection/>
    </xf>
    <xf numFmtId="189" fontId="73" fillId="0" borderId="80" xfId="0" applyNumberFormat="1" applyFont="1" applyFill="1" applyBorder="1" applyAlignment="1" applyProtection="1">
      <alignment horizontal="center" vertical="center" wrapText="1"/>
      <protection/>
    </xf>
    <xf numFmtId="189" fontId="73" fillId="0" borderId="33" xfId="0" applyNumberFormat="1" applyFont="1" applyFill="1" applyBorder="1" applyAlignment="1" applyProtection="1">
      <alignment horizontal="center" vertical="center" wrapText="1"/>
      <protection/>
    </xf>
    <xf numFmtId="189" fontId="72" fillId="0" borderId="33" xfId="0" applyNumberFormat="1" applyFont="1" applyFill="1" applyBorder="1" applyAlignment="1" applyProtection="1">
      <alignment horizontal="center" vertical="center"/>
      <protection/>
    </xf>
    <xf numFmtId="192" fontId="72" fillId="0" borderId="33" xfId="0" applyNumberFormat="1" applyFont="1" applyFill="1" applyBorder="1" applyAlignment="1" applyProtection="1">
      <alignment horizontal="center" vertical="center"/>
      <protection/>
    </xf>
    <xf numFmtId="193" fontId="72" fillId="0" borderId="33" xfId="0" applyNumberFormat="1" applyFont="1" applyFill="1" applyBorder="1" applyAlignment="1" applyProtection="1">
      <alignment horizontal="center" vertical="center"/>
      <protection/>
    </xf>
    <xf numFmtId="193" fontId="5" fillId="0" borderId="33" xfId="0" applyNumberFormat="1" applyFont="1" applyFill="1" applyBorder="1" applyAlignment="1" applyProtection="1">
      <alignment horizontal="center" vertical="center"/>
      <protection/>
    </xf>
    <xf numFmtId="192" fontId="5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118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41" xfId="55" applyNumberFormat="1" applyFont="1" applyFill="1" applyBorder="1" applyAlignment="1" applyProtection="1">
      <alignment horizontal="center" vertical="center"/>
      <protection/>
    </xf>
    <xf numFmtId="0" fontId="5" fillId="0" borderId="69" xfId="0" applyFont="1" applyFill="1" applyBorder="1" applyAlignment="1">
      <alignment horizontal="left" vertical="top" wrapText="1"/>
    </xf>
    <xf numFmtId="49" fontId="5" fillId="0" borderId="60" xfId="56" applyNumberFormat="1" applyFont="1" applyFill="1" applyBorder="1" applyAlignment="1" applyProtection="1">
      <alignment horizontal="left" vertical="center" wrapText="1"/>
      <protection locked="0"/>
    </xf>
    <xf numFmtId="49" fontId="5" fillId="0" borderId="102" xfId="55" applyNumberFormat="1" applyFont="1" applyFill="1" applyBorder="1" applyAlignment="1">
      <alignment vertical="center" wrapText="1"/>
      <protection/>
    </xf>
    <xf numFmtId="0" fontId="5" fillId="0" borderId="149" xfId="0" applyFont="1" applyFill="1" applyBorder="1" applyAlignment="1">
      <alignment vertical="center"/>
    </xf>
    <xf numFmtId="49" fontId="5" fillId="0" borderId="96" xfId="0" applyNumberFormat="1" applyFont="1" applyFill="1" applyBorder="1" applyAlignment="1" applyProtection="1">
      <alignment horizontal="center" vertical="center" wrapText="1"/>
      <protection/>
    </xf>
    <xf numFmtId="49" fontId="5" fillId="0" borderId="95" xfId="0" applyNumberFormat="1" applyFont="1" applyFill="1" applyBorder="1" applyAlignment="1" applyProtection="1">
      <alignment horizontal="center" vertical="center" wrapText="1"/>
      <protection/>
    </xf>
    <xf numFmtId="49" fontId="5" fillId="0" borderId="118" xfId="0" applyNumberFormat="1" applyFont="1" applyFill="1" applyBorder="1" applyAlignment="1" applyProtection="1">
      <alignment horizontal="center" vertical="center" wrapText="1"/>
      <protection/>
    </xf>
    <xf numFmtId="195" fontId="5" fillId="0" borderId="65" xfId="55" applyNumberFormat="1" applyFont="1" applyFill="1" applyBorder="1" applyAlignment="1" applyProtection="1">
      <alignment horizontal="center" vertical="center"/>
      <protection/>
    </xf>
    <xf numFmtId="0" fontId="5" fillId="0" borderId="137" xfId="55" applyFont="1" applyFill="1" applyBorder="1" applyAlignment="1">
      <alignment horizontal="center" vertical="center" wrapText="1"/>
      <protection/>
    </xf>
    <xf numFmtId="195" fontId="5" fillId="0" borderId="76" xfId="55" applyNumberFormat="1" applyFont="1" applyFill="1" applyBorder="1" applyAlignment="1" applyProtection="1">
      <alignment horizontal="center" vertical="center"/>
      <protection/>
    </xf>
    <xf numFmtId="0" fontId="5" fillId="0" borderId="71" xfId="0" applyFont="1" applyFill="1" applyBorder="1" applyAlignment="1">
      <alignment horizontal="center" vertical="center" wrapText="1"/>
    </xf>
    <xf numFmtId="0" fontId="2" fillId="0" borderId="98" xfId="55" applyFont="1" applyFill="1" applyBorder="1" applyAlignment="1">
      <alignment horizontal="center" vertical="center" wrapText="1"/>
      <protection/>
    </xf>
    <xf numFmtId="0" fontId="2" fillId="0" borderId="124" xfId="0" applyNumberFormat="1" applyFont="1" applyFill="1" applyBorder="1" applyAlignment="1">
      <alignment horizontal="center" vertical="center" wrapText="1"/>
    </xf>
    <xf numFmtId="0" fontId="5" fillId="0" borderId="83" xfId="55" applyFont="1" applyFill="1" applyBorder="1" applyAlignment="1">
      <alignment horizontal="center" vertical="center" wrapText="1"/>
      <protection/>
    </xf>
    <xf numFmtId="0" fontId="2" fillId="0" borderId="47" xfId="0" applyNumberFormat="1" applyFont="1" applyFill="1" applyBorder="1" applyAlignment="1">
      <alignment horizontal="center" vertical="center" wrapText="1"/>
    </xf>
    <xf numFmtId="196" fontId="2" fillId="0" borderId="41" xfId="55" applyNumberFormat="1" applyFont="1" applyFill="1" applyBorder="1" applyAlignment="1" applyProtection="1">
      <alignment horizontal="center" vertical="center"/>
      <protection/>
    </xf>
    <xf numFmtId="0" fontId="2" fillId="0" borderId="138" xfId="55" applyFont="1" applyFill="1" applyBorder="1" applyAlignment="1">
      <alignment horizontal="center" vertical="center" wrapText="1"/>
      <protection/>
    </xf>
    <xf numFmtId="1" fontId="2" fillId="0" borderId="57" xfId="55" applyNumberFormat="1" applyFont="1" applyFill="1" applyBorder="1" applyAlignment="1" applyProtection="1">
      <alignment horizontal="center" vertical="center"/>
      <protection/>
    </xf>
    <xf numFmtId="0" fontId="2" fillId="0" borderId="141" xfId="55" applyFont="1" applyFill="1" applyBorder="1" applyAlignment="1">
      <alignment horizontal="center" vertical="center" wrapText="1"/>
      <protection/>
    </xf>
    <xf numFmtId="1" fontId="2" fillId="0" borderId="45" xfId="55" applyNumberFormat="1" applyFont="1" applyFill="1" applyBorder="1" applyAlignment="1" applyProtection="1">
      <alignment horizontal="center" vertical="center"/>
      <protection/>
    </xf>
    <xf numFmtId="1" fontId="2" fillId="0" borderId="72" xfId="0" applyNumberFormat="1" applyFont="1" applyFill="1" applyBorder="1" applyAlignment="1" applyProtection="1">
      <alignment horizontal="center" vertical="center"/>
      <protection/>
    </xf>
    <xf numFmtId="193" fontId="2" fillId="0" borderId="47" xfId="0" applyNumberFormat="1" applyFont="1" applyFill="1" applyBorder="1" applyAlignment="1" applyProtection="1">
      <alignment horizontal="center" vertical="center" wrapText="1"/>
      <protection/>
    </xf>
    <xf numFmtId="193" fontId="2" fillId="0" borderId="72" xfId="0" applyNumberFormat="1" applyFont="1" applyFill="1" applyBorder="1" applyAlignment="1" applyProtection="1">
      <alignment horizontal="center" vertical="center" wrapText="1"/>
      <protection/>
    </xf>
    <xf numFmtId="188" fontId="5" fillId="0" borderId="150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151" xfId="0" applyNumberFormat="1" applyFont="1" applyFill="1" applyBorder="1" applyAlignment="1" applyProtection="1">
      <alignment horizontal="center" vertical="center" wrapText="1"/>
      <protection/>
    </xf>
    <xf numFmtId="188" fontId="5" fillId="0" borderId="152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153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89" xfId="0" applyNumberFormat="1" applyFont="1" applyFill="1" applyBorder="1" applyAlignment="1" applyProtection="1">
      <alignment horizontal="center" vertical="center" wrapText="1"/>
      <protection/>
    </xf>
    <xf numFmtId="0" fontId="6" fillId="0" borderId="154" xfId="0" applyNumberFormat="1" applyFont="1" applyFill="1" applyBorder="1" applyAlignment="1" applyProtection="1">
      <alignment horizontal="center" vertical="center" wrapText="1"/>
      <protection/>
    </xf>
    <xf numFmtId="188" fontId="5" fillId="0" borderId="155" xfId="0" applyNumberFormat="1" applyFont="1" applyFill="1" applyBorder="1" applyAlignment="1" applyProtection="1">
      <alignment horizontal="center" vertical="center" textRotation="90" wrapText="1"/>
      <protection/>
    </xf>
    <xf numFmtId="188" fontId="6" fillId="0" borderId="156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157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158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50" xfId="0" applyNumberFormat="1" applyFont="1" applyFill="1" applyBorder="1" applyAlignment="1" applyProtection="1">
      <alignment horizontal="center" vertical="center"/>
      <protection/>
    </xf>
    <xf numFmtId="188" fontId="5" fillId="0" borderId="159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12" fillId="0" borderId="160" xfId="0" applyFont="1" applyBorder="1" applyAlignment="1">
      <alignment horizontal="center" vertical="center" wrapText="1"/>
    </xf>
    <xf numFmtId="0" fontId="12" fillId="0" borderId="161" xfId="0" applyFont="1" applyBorder="1" applyAlignment="1">
      <alignment horizontal="center" vertical="center" wrapText="1"/>
    </xf>
    <xf numFmtId="0" fontId="15" fillId="0" borderId="123" xfId="0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 wrapText="1"/>
    </xf>
    <xf numFmtId="0" fontId="24" fillId="0" borderId="99" xfId="0" applyFont="1" applyFill="1" applyBorder="1" applyAlignment="1">
      <alignment horizontal="center" vertical="center" wrapText="1"/>
    </xf>
    <xf numFmtId="0" fontId="15" fillId="0" borderId="162" xfId="0" applyFont="1" applyFill="1" applyBorder="1" applyAlignment="1">
      <alignment horizontal="center" vertical="center" wrapText="1"/>
    </xf>
    <xf numFmtId="0" fontId="24" fillId="0" borderId="163" xfId="0" applyFont="1" applyFill="1" applyBorder="1" applyAlignment="1">
      <alignment horizontal="center" vertical="center" wrapText="1"/>
    </xf>
    <xf numFmtId="0" fontId="24" fillId="0" borderId="164" xfId="0" applyFont="1" applyFill="1" applyBorder="1" applyAlignment="1">
      <alignment horizontal="center" vertical="center" wrapText="1"/>
    </xf>
    <xf numFmtId="0" fontId="12" fillId="0" borderId="49" xfId="52" applyFont="1" applyBorder="1" applyAlignment="1">
      <alignment horizontal="center" vertical="center" wrapText="1"/>
      <protection/>
    </xf>
    <xf numFmtId="0" fontId="12" fillId="0" borderId="50" xfId="52" applyFont="1" applyBorder="1" applyAlignment="1">
      <alignment horizontal="center" vertical="center" wrapText="1"/>
      <protection/>
    </xf>
    <xf numFmtId="0" fontId="12" fillId="0" borderId="51" xfId="52" applyFont="1" applyBorder="1" applyAlignment="1">
      <alignment horizontal="center" vertical="center" wrapText="1"/>
      <protection/>
    </xf>
    <xf numFmtId="0" fontId="12" fillId="0" borderId="165" xfId="52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12" fillId="0" borderId="166" xfId="52" applyFont="1" applyBorder="1" applyAlignment="1">
      <alignment horizontal="center" vertical="center" wrapText="1"/>
      <protection/>
    </xf>
    <xf numFmtId="0" fontId="12" fillId="0" borderId="38" xfId="52" applyFont="1" applyBorder="1" applyAlignment="1">
      <alignment horizontal="center" vertical="center" wrapText="1"/>
      <protection/>
    </xf>
    <xf numFmtId="0" fontId="12" fillId="0" borderId="34" xfId="52" applyFont="1" applyBorder="1" applyAlignment="1">
      <alignment horizontal="center" vertical="center" wrapText="1"/>
      <protection/>
    </xf>
    <xf numFmtId="0" fontId="12" fillId="0" borderId="35" xfId="52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4" fillId="0" borderId="167" xfId="0" applyFont="1" applyBorder="1" applyAlignment="1">
      <alignment horizontal="center" vertical="center" wrapText="1"/>
    </xf>
    <xf numFmtId="0" fontId="4" fillId="0" borderId="168" xfId="0" applyFont="1" applyBorder="1" applyAlignment="1">
      <alignment horizontal="center" vertical="center" wrapText="1"/>
    </xf>
    <xf numFmtId="0" fontId="19" fillId="0" borderId="169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84" xfId="0" applyFont="1" applyBorder="1" applyAlignment="1">
      <alignment horizontal="center" vertical="center" wrapText="1"/>
    </xf>
    <xf numFmtId="1" fontId="19" fillId="0" borderId="169" xfId="0" applyNumberFormat="1" applyFont="1" applyBorder="1" applyAlignment="1">
      <alignment horizontal="center" vertical="center" wrapText="1"/>
    </xf>
    <xf numFmtId="1" fontId="27" fillId="0" borderId="33" xfId="0" applyNumberFormat="1" applyFont="1" applyBorder="1" applyAlignment="1">
      <alignment horizontal="center" vertical="center" wrapText="1"/>
    </xf>
    <xf numFmtId="1" fontId="27" fillId="0" borderId="84" xfId="0" applyNumberFormat="1" applyFont="1" applyBorder="1" applyAlignment="1">
      <alignment horizontal="center" vertical="center" wrapText="1"/>
    </xf>
    <xf numFmtId="0" fontId="19" fillId="0" borderId="145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26" fillId="0" borderId="116" xfId="0" applyFont="1" applyFill="1" applyBorder="1" applyAlignment="1">
      <alignment horizontal="center" vertical="center" wrapText="1"/>
    </xf>
    <xf numFmtId="0" fontId="19" fillId="0" borderId="169" xfId="52" applyFont="1" applyBorder="1" applyAlignment="1">
      <alignment horizontal="center" vertical="center" wrapText="1"/>
      <protection/>
    </xf>
    <xf numFmtId="0" fontId="19" fillId="0" borderId="33" xfId="0" applyFont="1" applyBorder="1" applyAlignment="1">
      <alignment vertical="center" wrapText="1"/>
    </xf>
    <xf numFmtId="0" fontId="19" fillId="0" borderId="84" xfId="0" applyFont="1" applyBorder="1" applyAlignment="1">
      <alignment vertical="center" wrapText="1"/>
    </xf>
    <xf numFmtId="0" fontId="26" fillId="0" borderId="33" xfId="0" applyFont="1" applyBorder="1" applyAlignment="1">
      <alignment horizontal="center" vertical="center" wrapText="1"/>
    </xf>
    <xf numFmtId="0" fontId="15" fillId="0" borderId="123" xfId="52" applyFont="1" applyFill="1" applyBorder="1" applyAlignment="1">
      <alignment horizontal="center" vertical="center" wrapText="1"/>
      <protection/>
    </xf>
    <xf numFmtId="0" fontId="15" fillId="0" borderId="62" xfId="0" applyFont="1" applyFill="1" applyBorder="1" applyAlignment="1">
      <alignment vertical="center" wrapText="1"/>
    </xf>
    <xf numFmtId="0" fontId="15" fillId="0" borderId="99" xfId="0" applyFont="1" applyFill="1" applyBorder="1" applyAlignment="1">
      <alignment vertical="center" wrapText="1"/>
    </xf>
    <xf numFmtId="0" fontId="25" fillId="0" borderId="163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6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2" fillId="0" borderId="52" xfId="52" applyFont="1" applyBorder="1" applyAlignment="1">
      <alignment horizontal="center" vertical="center" wrapText="1"/>
      <protection/>
    </xf>
    <xf numFmtId="0" fontId="12" fillId="0" borderId="53" xfId="52" applyFont="1" applyBorder="1" applyAlignment="1">
      <alignment horizontal="center" vertical="center" wrapText="1"/>
      <protection/>
    </xf>
    <xf numFmtId="0" fontId="12" fillId="0" borderId="151" xfId="52" applyFont="1" applyBorder="1" applyAlignment="1">
      <alignment horizontal="center" vertical="center" wrapText="1"/>
      <protection/>
    </xf>
    <xf numFmtId="0" fontId="12" fillId="0" borderId="97" xfId="52" applyFont="1" applyBorder="1" applyAlignment="1">
      <alignment horizontal="center" vertical="center" wrapText="1"/>
      <protection/>
    </xf>
    <xf numFmtId="0" fontId="12" fillId="0" borderId="36" xfId="52" applyFont="1" applyBorder="1" applyAlignment="1">
      <alignment horizontal="center" vertical="center" wrapText="1"/>
      <protection/>
    </xf>
    <xf numFmtId="0" fontId="12" fillId="0" borderId="39" xfId="52" applyFont="1" applyBorder="1" applyAlignment="1">
      <alignment horizontal="center" vertical="center" wrapText="1"/>
      <protection/>
    </xf>
    <xf numFmtId="0" fontId="19" fillId="0" borderId="76" xfId="52" applyFont="1" applyFill="1" applyBorder="1" applyAlignment="1">
      <alignment horizontal="center" vertical="center" wrapText="1"/>
      <protection/>
    </xf>
    <xf numFmtId="0" fontId="15" fillId="0" borderId="58" xfId="0" applyFont="1" applyFill="1" applyBorder="1" applyAlignment="1">
      <alignment vertical="center" wrapText="1"/>
    </xf>
    <xf numFmtId="0" fontId="15" fillId="0" borderId="6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170" xfId="0" applyFont="1" applyFill="1" applyBorder="1" applyAlignment="1">
      <alignment horizontal="center" vertical="center" wrapText="1"/>
    </xf>
    <xf numFmtId="0" fontId="25" fillId="0" borderId="171" xfId="0" applyFont="1" applyFill="1" applyBorder="1" applyAlignment="1">
      <alignment horizontal="center" vertical="center" wrapText="1"/>
    </xf>
    <xf numFmtId="0" fontId="19" fillId="0" borderId="172" xfId="0" applyFont="1" applyFill="1" applyBorder="1" applyAlignment="1">
      <alignment horizontal="center" vertical="center" wrapText="1"/>
    </xf>
    <xf numFmtId="0" fontId="26" fillId="0" borderId="171" xfId="0" applyFont="1" applyFill="1" applyBorder="1" applyAlignment="1">
      <alignment horizontal="center" vertical="center" wrapText="1"/>
    </xf>
    <xf numFmtId="0" fontId="26" fillId="0" borderId="173" xfId="0" applyFont="1" applyFill="1" applyBorder="1" applyAlignment="1">
      <alignment horizontal="center" vertical="center" wrapText="1"/>
    </xf>
    <xf numFmtId="0" fontId="19" fillId="0" borderId="80" xfId="0" applyFont="1" applyBorder="1" applyAlignment="1">
      <alignment horizontal="center" vertical="center" wrapText="1"/>
    </xf>
    <xf numFmtId="0" fontId="26" fillId="0" borderId="9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13" fillId="0" borderId="0" xfId="52" applyFont="1" applyBorder="1" applyAlignment="1">
      <alignment/>
      <protection/>
    </xf>
    <xf numFmtId="0" fontId="23" fillId="0" borderId="174" xfId="52" applyFont="1" applyBorder="1" applyAlignment="1">
      <alignment horizontal="center" vertical="center" wrapText="1"/>
      <protection/>
    </xf>
    <xf numFmtId="0" fontId="23" fillId="0" borderId="175" xfId="52" applyFont="1" applyBorder="1" applyAlignment="1">
      <alignment horizontal="center" vertical="center" wrapText="1"/>
      <protection/>
    </xf>
    <xf numFmtId="0" fontId="23" fillId="0" borderId="176" xfId="52" applyFont="1" applyBorder="1" applyAlignment="1">
      <alignment horizontal="center" vertical="center" wrapText="1"/>
      <protection/>
    </xf>
    <xf numFmtId="0" fontId="23" fillId="0" borderId="89" xfId="52" applyFont="1" applyBorder="1" applyAlignment="1">
      <alignment horizontal="center" vertical="center" wrapText="1"/>
      <protection/>
    </xf>
    <xf numFmtId="0" fontId="4" fillId="0" borderId="177" xfId="0" applyFont="1" applyBorder="1" applyAlignment="1">
      <alignment horizontal="center" vertical="center" wrapText="1"/>
    </xf>
    <xf numFmtId="0" fontId="4" fillId="0" borderId="178" xfId="0" applyFont="1" applyBorder="1" applyAlignment="1">
      <alignment horizontal="center" vertical="center" wrapText="1"/>
    </xf>
    <xf numFmtId="0" fontId="4" fillId="0" borderId="179" xfId="52" applyFont="1" applyBorder="1" applyAlignment="1">
      <alignment horizontal="center" vertical="center" wrapText="1"/>
      <protection/>
    </xf>
    <xf numFmtId="0" fontId="4" fillId="0" borderId="180" xfId="52" applyFont="1" applyBorder="1" applyAlignment="1">
      <alignment horizontal="center" vertical="center" wrapText="1"/>
      <protection/>
    </xf>
    <xf numFmtId="0" fontId="4" fillId="0" borderId="181" xfId="52" applyFont="1" applyBorder="1" applyAlignment="1">
      <alignment horizontal="center" vertical="center" wrapText="1"/>
      <protection/>
    </xf>
    <xf numFmtId="0" fontId="4" fillId="0" borderId="182" xfId="52" applyFont="1" applyBorder="1" applyAlignment="1">
      <alignment horizontal="center" vertical="center" wrapText="1"/>
      <protection/>
    </xf>
    <xf numFmtId="0" fontId="4" fillId="0" borderId="183" xfId="52" applyFont="1" applyBorder="1" applyAlignment="1">
      <alignment horizontal="center" vertical="center" wrapText="1"/>
      <protection/>
    </xf>
    <xf numFmtId="0" fontId="4" fillId="0" borderId="184" xfId="52" applyFont="1" applyBorder="1" applyAlignment="1">
      <alignment horizontal="center" vertical="center" wrapText="1"/>
      <protection/>
    </xf>
    <xf numFmtId="0" fontId="4" fillId="0" borderId="185" xfId="52" applyFont="1" applyBorder="1" applyAlignment="1">
      <alignment horizontal="center" vertical="center" wrapText="1"/>
      <protection/>
    </xf>
    <xf numFmtId="0" fontId="4" fillId="0" borderId="186" xfId="52" applyFont="1" applyBorder="1" applyAlignment="1">
      <alignment horizontal="center" vertical="center" wrapText="1"/>
      <protection/>
    </xf>
    <xf numFmtId="0" fontId="4" fillId="0" borderId="187" xfId="52" applyFont="1" applyBorder="1" applyAlignment="1">
      <alignment horizontal="center" vertical="center" wrapText="1"/>
      <protection/>
    </xf>
    <xf numFmtId="0" fontId="4" fillId="0" borderId="188" xfId="52" applyFont="1" applyBorder="1" applyAlignment="1">
      <alignment horizontal="center" vertical="center" wrapText="1"/>
      <protection/>
    </xf>
    <xf numFmtId="0" fontId="4" fillId="0" borderId="189" xfId="52" applyFont="1" applyBorder="1" applyAlignment="1">
      <alignment horizontal="center" vertical="center" wrapText="1"/>
      <protection/>
    </xf>
    <xf numFmtId="49" fontId="12" fillId="0" borderId="38" xfId="52" applyNumberFormat="1" applyFont="1" applyBorder="1" applyAlignment="1" applyProtection="1">
      <alignment horizontal="center" vertical="center" wrapText="1"/>
      <protection locked="0"/>
    </xf>
    <xf numFmtId="49" fontId="12" fillId="0" borderId="190" xfId="52" applyNumberFormat="1" applyFont="1" applyBorder="1" applyAlignment="1" applyProtection="1">
      <alignment horizontal="center" vertical="center" wrapText="1"/>
      <protection locked="0"/>
    </xf>
    <xf numFmtId="49" fontId="12" fillId="0" borderId="191" xfId="52" applyNumberFormat="1" applyFont="1" applyBorder="1" applyAlignment="1" applyProtection="1">
      <alignment horizontal="center" vertical="center" wrapText="1"/>
      <protection locked="0"/>
    </xf>
    <xf numFmtId="0" fontId="12" fillId="0" borderId="192" xfId="0" applyFont="1" applyBorder="1" applyAlignment="1">
      <alignment horizontal="center" vertical="center" wrapText="1"/>
    </xf>
    <xf numFmtId="0" fontId="12" fillId="0" borderId="101" xfId="0" applyFont="1" applyBorder="1" applyAlignment="1">
      <alignment horizontal="center" vertical="center" wrapText="1"/>
    </xf>
    <xf numFmtId="0" fontId="12" fillId="0" borderId="193" xfId="0" applyFont="1" applyBorder="1" applyAlignment="1">
      <alignment horizontal="center" vertical="center" wrapText="1"/>
    </xf>
    <xf numFmtId="0" fontId="12" fillId="0" borderId="194" xfId="0" applyFont="1" applyBorder="1" applyAlignment="1">
      <alignment horizontal="center" vertical="center" wrapText="1"/>
    </xf>
    <xf numFmtId="0" fontId="12" fillId="0" borderId="19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49" fontId="12" fillId="0" borderId="74" xfId="52" applyNumberFormat="1" applyFont="1" applyBorder="1" applyAlignment="1" applyProtection="1">
      <alignment horizontal="center" vertical="center" wrapText="1"/>
      <protection locked="0"/>
    </xf>
    <xf numFmtId="0" fontId="4" fillId="0" borderId="174" xfId="52" applyFont="1" applyBorder="1" applyAlignment="1">
      <alignment horizontal="center" vertical="center" wrapText="1"/>
      <protection/>
    </xf>
    <xf numFmtId="0" fontId="4" fillId="0" borderId="175" xfId="52" applyFont="1" applyBorder="1" applyAlignment="1">
      <alignment horizontal="center" vertical="center" wrapText="1"/>
      <protection/>
    </xf>
    <xf numFmtId="0" fontId="4" fillId="0" borderId="196" xfId="52" applyFont="1" applyBorder="1" applyAlignment="1">
      <alignment horizontal="center" vertical="center" wrapText="1"/>
      <protection/>
    </xf>
    <xf numFmtId="0" fontId="4" fillId="0" borderId="176" xfId="52" applyFont="1" applyBorder="1" applyAlignment="1">
      <alignment horizontal="center" vertical="center" wrapText="1"/>
      <protection/>
    </xf>
    <xf numFmtId="0" fontId="4" fillId="0" borderId="89" xfId="52" applyFont="1" applyBorder="1" applyAlignment="1">
      <alignment horizontal="center" vertical="center" wrapText="1"/>
      <protection/>
    </xf>
    <xf numFmtId="0" fontId="4" fillId="0" borderId="91" xfId="52" applyFont="1" applyBorder="1" applyAlignment="1">
      <alignment horizontal="center" vertical="center" wrapText="1"/>
      <protection/>
    </xf>
    <xf numFmtId="0" fontId="12" fillId="0" borderId="197" xfId="0" applyFont="1" applyBorder="1" applyAlignment="1">
      <alignment horizontal="center" vertical="center" wrapText="1"/>
    </xf>
    <xf numFmtId="0" fontId="12" fillId="0" borderId="198" xfId="0" applyFont="1" applyBorder="1" applyAlignment="1">
      <alignment horizontal="center" vertical="center" wrapText="1"/>
    </xf>
    <xf numFmtId="0" fontId="24" fillId="0" borderId="171" xfId="0" applyFont="1" applyFill="1" applyBorder="1" applyAlignment="1">
      <alignment horizontal="center" vertical="center" wrapText="1"/>
    </xf>
    <xf numFmtId="0" fontId="24" fillId="0" borderId="199" xfId="0" applyFont="1" applyFill="1" applyBorder="1" applyAlignment="1">
      <alignment horizontal="center" vertical="center" wrapText="1"/>
    </xf>
    <xf numFmtId="0" fontId="4" fillId="0" borderId="200" xfId="52" applyFont="1" applyBorder="1" applyAlignment="1">
      <alignment horizontal="center" vertical="center" wrapText="1"/>
      <protection/>
    </xf>
    <xf numFmtId="0" fontId="4" fillId="0" borderId="201" xfId="52" applyFont="1" applyBorder="1" applyAlignment="1">
      <alignment horizontal="center" vertical="center" wrapText="1"/>
      <protection/>
    </xf>
    <xf numFmtId="0" fontId="5" fillId="0" borderId="23" xfId="0" applyFont="1" applyFill="1" applyBorder="1" applyAlignment="1">
      <alignment horizontal="center" vertical="center" wrapText="1"/>
    </xf>
    <xf numFmtId="49" fontId="4" fillId="0" borderId="202" xfId="52" applyNumberFormat="1" applyFont="1" applyBorder="1" applyAlignment="1">
      <alignment horizontal="center" vertical="center" wrapText="1"/>
      <protection/>
    </xf>
    <xf numFmtId="49" fontId="4" fillId="0" borderId="203" xfId="52" applyNumberFormat="1" applyFont="1" applyBorder="1" applyAlignment="1">
      <alignment horizontal="center" vertical="center" wrapText="1"/>
      <protection/>
    </xf>
    <xf numFmtId="49" fontId="4" fillId="0" borderId="196" xfId="52" applyNumberFormat="1" applyFont="1" applyBorder="1" applyAlignment="1">
      <alignment horizontal="center" vertical="center" wrapText="1"/>
      <protection/>
    </xf>
    <xf numFmtId="49" fontId="4" fillId="0" borderId="204" xfId="52" applyNumberFormat="1" applyFont="1" applyBorder="1" applyAlignment="1">
      <alignment horizontal="center" vertical="center" wrapText="1"/>
      <protection/>
    </xf>
    <xf numFmtId="49" fontId="4" fillId="0" borderId="205" xfId="52" applyNumberFormat="1" applyFont="1" applyBorder="1" applyAlignment="1">
      <alignment horizontal="center" vertical="center" wrapText="1"/>
      <protection/>
    </xf>
    <xf numFmtId="49" fontId="4" fillId="0" borderId="91" xfId="52" applyNumberFormat="1" applyFont="1" applyBorder="1" applyAlignment="1">
      <alignment horizontal="center" vertical="center" wrapText="1"/>
      <protection/>
    </xf>
    <xf numFmtId="0" fontId="4" fillId="0" borderId="177" xfId="52" applyFont="1" applyBorder="1" applyAlignment="1">
      <alignment horizontal="center" vertical="center" wrapText="1"/>
      <protection/>
    </xf>
    <xf numFmtId="0" fontId="4" fillId="0" borderId="178" xfId="52" applyFont="1" applyBorder="1" applyAlignment="1">
      <alignment horizontal="center" vertical="center" wrapText="1"/>
      <protection/>
    </xf>
    <xf numFmtId="0" fontId="4" fillId="0" borderId="206" xfId="52" applyFont="1" applyBorder="1" applyAlignment="1">
      <alignment horizontal="center" vertical="center" wrapText="1"/>
      <protection/>
    </xf>
    <xf numFmtId="0" fontId="4" fillId="0" borderId="207" xfId="52" applyFont="1" applyBorder="1" applyAlignment="1">
      <alignment horizontal="center" vertical="center" wrapText="1"/>
      <protection/>
    </xf>
    <xf numFmtId="0" fontId="4" fillId="0" borderId="208" xfId="52" applyFont="1" applyBorder="1" applyAlignment="1">
      <alignment horizontal="center" vertical="center" wrapText="1"/>
      <protection/>
    </xf>
    <xf numFmtId="0" fontId="4" fillId="0" borderId="209" xfId="52" applyFont="1" applyBorder="1" applyAlignment="1">
      <alignment horizontal="center" vertical="center" wrapText="1"/>
      <protection/>
    </xf>
    <xf numFmtId="49" fontId="4" fillId="0" borderId="210" xfId="0" applyNumberFormat="1" applyFont="1" applyBorder="1" applyAlignment="1">
      <alignment horizontal="center" vertical="center" wrapText="1"/>
    </xf>
    <xf numFmtId="49" fontId="4" fillId="0" borderId="211" xfId="0" applyNumberFormat="1" applyFont="1" applyBorder="1" applyAlignment="1">
      <alignment horizontal="center" vertical="center" wrapText="1"/>
    </xf>
    <xf numFmtId="49" fontId="4" fillId="0" borderId="212" xfId="0" applyNumberFormat="1" applyFont="1" applyBorder="1" applyAlignment="1">
      <alignment horizontal="center" vertical="center" wrapText="1"/>
    </xf>
    <xf numFmtId="49" fontId="4" fillId="0" borderId="213" xfId="0" applyNumberFormat="1" applyFont="1" applyBorder="1" applyAlignment="1">
      <alignment horizontal="center" vertical="center" wrapText="1"/>
    </xf>
    <xf numFmtId="49" fontId="4" fillId="0" borderId="214" xfId="0" applyNumberFormat="1" applyFont="1" applyBorder="1" applyAlignment="1">
      <alignment horizontal="center" vertical="center" wrapText="1"/>
    </xf>
    <xf numFmtId="49" fontId="4" fillId="0" borderId="215" xfId="0" applyNumberFormat="1" applyFont="1" applyBorder="1" applyAlignment="1">
      <alignment horizontal="center" vertical="center" wrapText="1"/>
    </xf>
    <xf numFmtId="49" fontId="4" fillId="0" borderId="216" xfId="0" applyNumberFormat="1" applyFont="1" applyBorder="1" applyAlignment="1">
      <alignment horizontal="center" vertical="center" wrapText="1"/>
    </xf>
    <xf numFmtId="49" fontId="4" fillId="0" borderId="217" xfId="0" applyNumberFormat="1" applyFont="1" applyBorder="1" applyAlignment="1">
      <alignment horizontal="center" vertical="center" wrapText="1"/>
    </xf>
    <xf numFmtId="49" fontId="4" fillId="0" borderId="218" xfId="0" applyNumberFormat="1" applyFont="1" applyBorder="1" applyAlignment="1">
      <alignment horizontal="center" vertical="center" wrapText="1"/>
    </xf>
    <xf numFmtId="0" fontId="4" fillId="0" borderId="219" xfId="52" applyFont="1" applyBorder="1" applyAlignment="1">
      <alignment horizontal="center" vertical="center" wrapText="1"/>
      <protection/>
    </xf>
    <xf numFmtId="0" fontId="4" fillId="0" borderId="74" xfId="52" applyFont="1" applyBorder="1" applyAlignment="1">
      <alignment horizontal="center" vertical="center" wrapText="1"/>
      <protection/>
    </xf>
    <xf numFmtId="0" fontId="4" fillId="0" borderId="220" xfId="52" applyFont="1" applyBorder="1" applyAlignment="1">
      <alignment horizontal="center" vertical="center" wrapText="1"/>
      <protection/>
    </xf>
    <xf numFmtId="0" fontId="4" fillId="0" borderId="221" xfId="52" applyFont="1" applyBorder="1" applyAlignment="1">
      <alignment horizontal="center" vertical="center" wrapText="1"/>
      <protection/>
    </xf>
    <xf numFmtId="0" fontId="4" fillId="0" borderId="222" xfId="52" applyFont="1" applyBorder="1" applyAlignment="1">
      <alignment horizontal="center" vertical="center" wrapText="1"/>
      <protection/>
    </xf>
    <xf numFmtId="0" fontId="4" fillId="0" borderId="223" xfId="52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5" fillId="0" borderId="55" xfId="0" applyFont="1" applyBorder="1" applyAlignment="1">
      <alignment horizontal="center" vertical="center" textRotation="90"/>
    </xf>
    <xf numFmtId="0" fontId="5" fillId="0" borderId="37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2" fillId="0" borderId="7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5" fillId="33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89" fontId="5" fillId="0" borderId="80" xfId="0" applyNumberFormat="1" applyFont="1" applyFill="1" applyBorder="1" applyAlignment="1" applyProtection="1">
      <alignment horizontal="center" vertical="center" wrapText="1"/>
      <protection/>
    </xf>
    <xf numFmtId="189" fontId="5" fillId="0" borderId="33" xfId="0" applyNumberFormat="1" applyFont="1" applyFill="1" applyBorder="1" applyAlignment="1" applyProtection="1">
      <alignment horizontal="center" vertical="center" wrapText="1"/>
      <protection/>
    </xf>
    <xf numFmtId="189" fontId="5" fillId="0" borderId="74" xfId="0" applyNumberFormat="1" applyFont="1" applyFill="1" applyBorder="1" applyAlignment="1" applyProtection="1">
      <alignment horizontal="center" vertical="center" wrapText="1"/>
      <protection/>
    </xf>
    <xf numFmtId="189" fontId="5" fillId="0" borderId="92" xfId="0" applyNumberFormat="1" applyFont="1" applyFill="1" applyBorder="1" applyAlignment="1" applyProtection="1">
      <alignment horizontal="center" vertical="center" wrapText="1"/>
      <protection/>
    </xf>
    <xf numFmtId="189" fontId="8" fillId="0" borderId="167" xfId="0" applyNumberFormat="1" applyFont="1" applyFill="1" applyBorder="1" applyAlignment="1" applyProtection="1">
      <alignment horizontal="center" vertical="center" wrapText="1"/>
      <protection/>
    </xf>
    <xf numFmtId="189" fontId="8" fillId="0" borderId="224" xfId="0" applyNumberFormat="1" applyFont="1" applyFill="1" applyBorder="1" applyAlignment="1" applyProtection="1">
      <alignment horizontal="center" vertical="center" wrapText="1"/>
      <protection/>
    </xf>
    <xf numFmtId="194" fontId="5" fillId="0" borderId="108" xfId="0" applyNumberFormat="1" applyFont="1" applyFill="1" applyBorder="1" applyAlignment="1" applyProtection="1">
      <alignment horizontal="center" vertical="center"/>
      <protection/>
    </xf>
    <xf numFmtId="194" fontId="5" fillId="0" borderId="33" xfId="0" applyNumberFormat="1" applyFont="1" applyFill="1" applyBorder="1" applyAlignment="1" applyProtection="1">
      <alignment horizontal="center" vertical="center"/>
      <protection/>
    </xf>
    <xf numFmtId="194" fontId="5" fillId="0" borderId="92" xfId="0" applyNumberFormat="1" applyFont="1" applyFill="1" applyBorder="1" applyAlignment="1" applyProtection="1">
      <alignment horizontal="center" vertical="center"/>
      <protection/>
    </xf>
    <xf numFmtId="0" fontId="5" fillId="0" borderId="225" xfId="0" applyFont="1" applyFill="1" applyBorder="1" applyAlignment="1">
      <alignment horizontal="right" vertical="center"/>
    </xf>
    <xf numFmtId="0" fontId="5" fillId="0" borderId="226" xfId="0" applyFont="1" applyFill="1" applyBorder="1" applyAlignment="1">
      <alignment horizontal="right" vertical="center"/>
    </xf>
    <xf numFmtId="0" fontId="5" fillId="0" borderId="227" xfId="0" applyFont="1" applyFill="1" applyBorder="1" applyAlignment="1">
      <alignment horizontal="right" vertical="center"/>
    </xf>
    <xf numFmtId="0" fontId="5" fillId="0" borderId="228" xfId="0" applyFont="1" applyFill="1" applyBorder="1" applyAlignment="1" applyProtection="1">
      <alignment horizontal="right" vertical="center"/>
      <protection/>
    </xf>
    <xf numFmtId="0" fontId="5" fillId="0" borderId="229" xfId="0" applyFont="1" applyFill="1" applyBorder="1" applyAlignment="1" applyProtection="1">
      <alignment horizontal="right" vertical="center"/>
      <protection/>
    </xf>
    <xf numFmtId="0" fontId="5" fillId="0" borderId="230" xfId="0" applyFont="1" applyFill="1" applyBorder="1" applyAlignment="1" applyProtection="1">
      <alignment horizontal="right" vertical="center"/>
      <protection/>
    </xf>
    <xf numFmtId="190" fontId="5" fillId="0" borderId="231" xfId="0" applyNumberFormat="1" applyFont="1" applyFill="1" applyBorder="1" applyAlignment="1" applyProtection="1">
      <alignment horizontal="center" vertical="center"/>
      <protection/>
    </xf>
    <xf numFmtId="0" fontId="5" fillId="0" borderId="125" xfId="0" applyFont="1" applyFill="1" applyBorder="1" applyAlignment="1">
      <alignment horizontal="center" vertical="top" wrapText="1"/>
    </xf>
    <xf numFmtId="0" fontId="5" fillId="0" borderId="223" xfId="0" applyFont="1" applyFill="1" applyBorder="1" applyAlignment="1">
      <alignment horizontal="center" vertical="top" wrapText="1"/>
    </xf>
    <xf numFmtId="0" fontId="5" fillId="0" borderId="232" xfId="0" applyFont="1" applyFill="1" applyBorder="1" applyAlignment="1">
      <alignment horizontal="center" vertical="top" wrapText="1"/>
    </xf>
    <xf numFmtId="0" fontId="5" fillId="0" borderId="80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6" xfId="0" applyFill="1" applyBorder="1" applyAlignment="1">
      <alignment horizontal="center" vertical="center" wrapText="1"/>
    </xf>
    <xf numFmtId="189" fontId="5" fillId="0" borderId="233" xfId="0" applyNumberFormat="1" applyFont="1" applyFill="1" applyBorder="1" applyAlignment="1" applyProtection="1">
      <alignment horizontal="center" vertical="center"/>
      <protection/>
    </xf>
    <xf numFmtId="189" fontId="5" fillId="0" borderId="234" xfId="0" applyNumberFormat="1" applyFont="1" applyFill="1" applyBorder="1" applyAlignment="1" applyProtection="1">
      <alignment horizontal="center" vertical="center"/>
      <protection/>
    </xf>
    <xf numFmtId="189" fontId="5" fillId="0" borderId="235" xfId="0" applyNumberFormat="1" applyFont="1" applyFill="1" applyBorder="1" applyAlignment="1" applyProtection="1">
      <alignment horizontal="center" vertical="center"/>
      <protection/>
    </xf>
    <xf numFmtId="189" fontId="8" fillId="0" borderId="80" xfId="0" applyNumberFormat="1" applyFont="1" applyFill="1" applyBorder="1" applyAlignment="1" applyProtection="1">
      <alignment horizontal="center" vertical="center"/>
      <protection/>
    </xf>
    <xf numFmtId="189" fontId="8" fillId="0" borderId="33" xfId="0" applyNumberFormat="1" applyFont="1" applyFill="1" applyBorder="1" applyAlignment="1" applyProtection="1">
      <alignment horizontal="center" vertical="center"/>
      <protection/>
    </xf>
    <xf numFmtId="189" fontId="8" fillId="0" borderId="92" xfId="0" applyNumberFormat="1" applyFont="1" applyFill="1" applyBorder="1" applyAlignment="1" applyProtection="1">
      <alignment horizontal="center" vertical="center"/>
      <protection/>
    </xf>
    <xf numFmtId="0" fontId="8" fillId="0" borderId="80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92" xfId="0" applyNumberFormat="1" applyFont="1" applyFill="1" applyBorder="1" applyAlignment="1" applyProtection="1">
      <alignment horizontal="center" vertical="center" wrapText="1"/>
      <protection/>
    </xf>
    <xf numFmtId="0" fontId="11" fillId="0" borderId="80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92" xfId="0" applyFont="1" applyFill="1" applyBorder="1" applyAlignment="1">
      <alignment horizontal="center" vertical="center" wrapText="1"/>
    </xf>
    <xf numFmtId="0" fontId="8" fillId="0" borderId="236" xfId="0" applyNumberFormat="1" applyFont="1" applyFill="1" applyBorder="1" applyAlignment="1" applyProtection="1">
      <alignment horizontal="center" vertical="center" wrapText="1"/>
      <protection/>
    </xf>
    <xf numFmtId="0" fontId="8" fillId="0" borderId="74" xfId="0" applyNumberFormat="1" applyFont="1" applyFill="1" applyBorder="1" applyAlignment="1" applyProtection="1">
      <alignment horizontal="center" vertical="center" wrapText="1"/>
      <protection/>
    </xf>
    <xf numFmtId="0" fontId="8" fillId="0" borderId="237" xfId="0" applyNumberFormat="1" applyFont="1" applyFill="1" applyBorder="1" applyAlignment="1" applyProtection="1">
      <alignment horizontal="center" vertical="center" wrapText="1"/>
      <protection/>
    </xf>
    <xf numFmtId="189" fontId="8" fillId="0" borderId="80" xfId="0" applyNumberFormat="1" applyFont="1" applyFill="1" applyBorder="1" applyAlignment="1" applyProtection="1">
      <alignment horizontal="center" vertical="center" wrapText="1"/>
      <protection/>
    </xf>
    <xf numFmtId="189" fontId="8" fillId="0" borderId="92" xfId="0" applyNumberFormat="1" applyFont="1" applyFill="1" applyBorder="1" applyAlignment="1" applyProtection="1">
      <alignment horizontal="center" vertical="center" wrapText="1"/>
      <protection/>
    </xf>
    <xf numFmtId="0" fontId="0" fillId="0" borderId="92" xfId="0" applyFill="1" applyBorder="1" applyAlignment="1">
      <alignment horizontal="center" vertical="center" wrapText="1"/>
    </xf>
    <xf numFmtId="0" fontId="5" fillId="0" borderId="23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08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189" fontId="5" fillId="0" borderId="239" xfId="0" applyNumberFormat="1" applyFont="1" applyFill="1" applyBorder="1" applyAlignment="1" applyProtection="1">
      <alignment horizontal="center" vertical="center"/>
      <protection/>
    </xf>
    <xf numFmtId="189" fontId="5" fillId="0" borderId="240" xfId="0" applyNumberFormat="1" applyFont="1" applyFill="1" applyBorder="1" applyAlignment="1" applyProtection="1">
      <alignment horizontal="center" vertical="center"/>
      <protection/>
    </xf>
    <xf numFmtId="189" fontId="5" fillId="0" borderId="241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92" xfId="0" applyNumberFormat="1" applyFont="1" applyFill="1" applyBorder="1" applyAlignment="1" applyProtection="1">
      <alignment horizontal="center" vertical="center" wrapText="1"/>
      <protection/>
    </xf>
    <xf numFmtId="189" fontId="8" fillId="0" borderId="242" xfId="0" applyNumberFormat="1" applyFont="1" applyFill="1" applyBorder="1" applyAlignment="1" applyProtection="1">
      <alignment horizontal="center" vertical="center" wrapText="1"/>
      <protection/>
    </xf>
    <xf numFmtId="189" fontId="8" fillId="0" borderId="243" xfId="0" applyNumberFormat="1" applyFont="1" applyFill="1" applyBorder="1" applyAlignment="1" applyProtection="1">
      <alignment horizontal="center" vertical="center" wrapText="1"/>
      <protection/>
    </xf>
    <xf numFmtId="0" fontId="5" fillId="0" borderId="236" xfId="0" applyNumberFormat="1" applyFont="1" applyFill="1" applyBorder="1" applyAlignment="1" applyProtection="1">
      <alignment horizontal="center" vertical="center" wrapText="1"/>
      <protection/>
    </xf>
    <xf numFmtId="0" fontId="5" fillId="0" borderId="74" xfId="0" applyNumberFormat="1" applyFont="1" applyFill="1" applyBorder="1" applyAlignment="1" applyProtection="1">
      <alignment horizontal="center" vertical="center" wrapText="1"/>
      <protection/>
    </xf>
    <xf numFmtId="0" fontId="5" fillId="0" borderId="237" xfId="0" applyNumberFormat="1" applyFont="1" applyFill="1" applyBorder="1" applyAlignment="1" applyProtection="1">
      <alignment horizontal="center" vertical="center" wrapText="1"/>
      <protection/>
    </xf>
    <xf numFmtId="188" fontId="5" fillId="0" borderId="0" xfId="0" applyNumberFormat="1" applyFont="1" applyFill="1" applyBorder="1" applyAlignment="1" applyProtection="1">
      <alignment/>
      <protection/>
    </xf>
    <xf numFmtId="189" fontId="73" fillId="0" borderId="80" xfId="0" applyNumberFormat="1" applyFont="1" applyFill="1" applyBorder="1" applyAlignment="1" applyProtection="1">
      <alignment horizontal="center" vertical="center"/>
      <protection/>
    </xf>
    <xf numFmtId="189" fontId="73" fillId="0" borderId="33" xfId="0" applyNumberFormat="1" applyFont="1" applyFill="1" applyBorder="1" applyAlignment="1" applyProtection="1">
      <alignment horizontal="center" vertical="center"/>
      <protection/>
    </xf>
    <xf numFmtId="189" fontId="73" fillId="0" borderId="11" xfId="0" applyNumberFormat="1" applyFont="1" applyFill="1" applyBorder="1" applyAlignment="1" applyProtection="1">
      <alignment horizontal="center" vertical="center"/>
      <protection/>
    </xf>
    <xf numFmtId="189" fontId="73" fillId="0" borderId="146" xfId="0" applyNumberFormat="1" applyFont="1" applyFill="1" applyBorder="1" applyAlignment="1" applyProtection="1">
      <alignment horizontal="center" vertical="center"/>
      <protection/>
    </xf>
    <xf numFmtId="189" fontId="5" fillId="0" borderId="80" xfId="0" applyNumberFormat="1" applyFont="1" applyFill="1" applyBorder="1" applyAlignment="1" applyProtection="1">
      <alignment horizontal="center" vertical="center"/>
      <protection/>
    </xf>
    <xf numFmtId="189" fontId="5" fillId="0" borderId="33" xfId="0" applyNumberFormat="1" applyFont="1" applyFill="1" applyBorder="1" applyAlignment="1" applyProtection="1">
      <alignment horizontal="center" vertical="center"/>
      <protection/>
    </xf>
    <xf numFmtId="189" fontId="5" fillId="0" borderId="92" xfId="0" applyNumberFormat="1" applyFont="1" applyFill="1" applyBorder="1" applyAlignment="1" applyProtection="1">
      <alignment horizontal="center" vertical="center"/>
      <protection/>
    </xf>
    <xf numFmtId="0" fontId="5" fillId="0" borderId="244" xfId="0" applyFont="1" applyFill="1" applyBorder="1" applyAlignment="1">
      <alignment horizontal="center" vertical="center"/>
    </xf>
    <xf numFmtId="0" fontId="5" fillId="0" borderId="245" xfId="0" applyFont="1" applyFill="1" applyBorder="1" applyAlignment="1">
      <alignment horizontal="center" vertical="center"/>
    </xf>
    <xf numFmtId="0" fontId="5" fillId="0" borderId="246" xfId="0" applyFont="1" applyFill="1" applyBorder="1" applyAlignment="1">
      <alignment horizontal="center" vertical="center"/>
    </xf>
    <xf numFmtId="49" fontId="5" fillId="0" borderId="80" xfId="0" applyNumberFormat="1" applyFont="1" applyFill="1" applyBorder="1" applyAlignment="1" applyProtection="1">
      <alignment horizontal="left" vertical="center"/>
      <protection/>
    </xf>
    <xf numFmtId="49" fontId="5" fillId="0" borderId="33" xfId="0" applyNumberFormat="1" applyFont="1" applyFill="1" applyBorder="1" applyAlignment="1" applyProtection="1">
      <alignment horizontal="left" vertical="center"/>
      <protection/>
    </xf>
    <xf numFmtId="49" fontId="5" fillId="0" borderId="92" xfId="0" applyNumberFormat="1" applyFont="1" applyFill="1" applyBorder="1" applyAlignment="1" applyProtection="1">
      <alignment horizontal="left"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0" fontId="6" fillId="0" borderId="247" xfId="0" applyFont="1" applyFill="1" applyBorder="1" applyAlignment="1">
      <alignment horizontal="center" vertical="center" wrapText="1"/>
    </xf>
    <xf numFmtId="0" fontId="6" fillId="0" borderId="248" xfId="0" applyFont="1" applyFill="1" applyBorder="1" applyAlignment="1">
      <alignment horizontal="center" vertical="center" wrapText="1"/>
    </xf>
    <xf numFmtId="188" fontId="5" fillId="0" borderId="233" xfId="0" applyNumberFormat="1" applyFont="1" applyFill="1" applyBorder="1" applyAlignment="1" applyProtection="1">
      <alignment horizontal="center" vertical="center" wrapText="1"/>
      <protection/>
    </xf>
    <xf numFmtId="188" fontId="5" fillId="0" borderId="249" xfId="0" applyNumberFormat="1" applyFont="1" applyFill="1" applyBorder="1" applyAlignment="1" applyProtection="1">
      <alignment horizontal="center" vertical="center" wrapText="1"/>
      <protection/>
    </xf>
    <xf numFmtId="188" fontId="5" fillId="0" borderId="109" xfId="0" applyNumberFormat="1" applyFont="1" applyFill="1" applyBorder="1" applyAlignment="1" applyProtection="1">
      <alignment horizontal="center" vertical="center" wrapText="1"/>
      <protection/>
    </xf>
    <xf numFmtId="188" fontId="5" fillId="0" borderId="24" xfId="0" applyNumberFormat="1" applyFont="1" applyFill="1" applyBorder="1" applyAlignment="1" applyProtection="1">
      <alignment horizontal="center" vertical="center" wrapText="1"/>
      <protection/>
    </xf>
    <xf numFmtId="188" fontId="5" fillId="0" borderId="25" xfId="0" applyNumberFormat="1" applyFont="1" applyFill="1" applyBorder="1" applyAlignment="1" applyProtection="1">
      <alignment horizontal="center" vertical="center" wrapText="1"/>
      <protection/>
    </xf>
    <xf numFmtId="188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50" xfId="0" applyFont="1" applyFill="1" applyBorder="1" applyAlignment="1">
      <alignment horizontal="center" vertical="center" wrapText="1"/>
    </xf>
    <xf numFmtId="0" fontId="7" fillId="0" borderId="25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188" fontId="5" fillId="0" borderId="252" xfId="0" applyNumberFormat="1" applyFont="1" applyFill="1" applyBorder="1" applyAlignment="1" applyProtection="1">
      <alignment horizontal="center" vertical="center"/>
      <protection/>
    </xf>
    <xf numFmtId="188" fontId="5" fillId="0" borderId="253" xfId="0" applyNumberFormat="1" applyFont="1" applyFill="1" applyBorder="1" applyAlignment="1" applyProtection="1">
      <alignment horizontal="center" vertical="center"/>
      <protection/>
    </xf>
    <xf numFmtId="188" fontId="5" fillId="0" borderId="51" xfId="0" applyNumberFormat="1" applyFont="1" applyFill="1" applyBorder="1" applyAlignment="1" applyProtection="1">
      <alignment horizontal="center" vertical="center"/>
      <protection/>
    </xf>
    <xf numFmtId="188" fontId="5" fillId="0" borderId="254" xfId="0" applyNumberFormat="1" applyFont="1" applyFill="1" applyBorder="1" applyAlignment="1" applyProtection="1">
      <alignment horizontal="center" vertical="center"/>
      <protection/>
    </xf>
    <xf numFmtId="188" fontId="5" fillId="0" borderId="255" xfId="0" applyNumberFormat="1" applyFont="1" applyFill="1" applyBorder="1" applyAlignment="1" applyProtection="1">
      <alignment horizontal="center" vertical="center"/>
      <protection/>
    </xf>
    <xf numFmtId="188" fontId="5" fillId="0" borderId="256" xfId="0" applyNumberFormat="1" applyFont="1" applyFill="1" applyBorder="1" applyAlignment="1" applyProtection="1">
      <alignment horizontal="center" vertical="center"/>
      <protection/>
    </xf>
    <xf numFmtId="188" fontId="4" fillId="0" borderId="257" xfId="0" applyNumberFormat="1" applyFont="1" applyFill="1" applyBorder="1" applyAlignment="1" applyProtection="1">
      <alignment horizontal="center" vertical="center"/>
      <protection/>
    </xf>
    <xf numFmtId="188" fontId="4" fillId="0" borderId="258" xfId="0" applyNumberFormat="1" applyFont="1" applyFill="1" applyBorder="1" applyAlignment="1" applyProtection="1">
      <alignment horizontal="center" vertical="center"/>
      <protection/>
    </xf>
    <xf numFmtId="188" fontId="4" fillId="0" borderId="259" xfId="0" applyNumberFormat="1" applyFont="1" applyFill="1" applyBorder="1" applyAlignment="1" applyProtection="1">
      <alignment horizontal="center" vertical="center"/>
      <protection/>
    </xf>
    <xf numFmtId="188" fontId="4" fillId="0" borderId="260" xfId="0" applyNumberFormat="1" applyFont="1" applyFill="1" applyBorder="1" applyAlignment="1" applyProtection="1">
      <alignment horizontal="center" vertical="center"/>
      <protection/>
    </xf>
    <xf numFmtId="0" fontId="5" fillId="0" borderId="261" xfId="0" applyNumberFormat="1" applyFont="1" applyFill="1" applyBorder="1" applyAlignment="1" applyProtection="1">
      <alignment horizontal="center" vertical="center" textRotation="90"/>
      <protection/>
    </xf>
    <xf numFmtId="188" fontId="5" fillId="0" borderId="262" xfId="0" applyNumberFormat="1" applyFont="1" applyFill="1" applyBorder="1" applyAlignment="1" applyProtection="1">
      <alignment horizontal="center" vertical="center" wrapText="1"/>
      <protection/>
    </xf>
    <xf numFmtId="0" fontId="6" fillId="0" borderId="263" xfId="0" applyNumberFormat="1" applyFont="1" applyFill="1" applyBorder="1" applyAlignment="1" applyProtection="1">
      <alignment horizontal="center" vertical="center" wrapText="1"/>
      <protection/>
    </xf>
    <xf numFmtId="0" fontId="6" fillId="0" borderId="264" xfId="0" applyNumberFormat="1" applyFont="1" applyFill="1" applyBorder="1" applyAlignment="1" applyProtection="1">
      <alignment horizontal="center" vertical="center" wrapText="1"/>
      <protection/>
    </xf>
    <xf numFmtId="0" fontId="6" fillId="0" borderId="265" xfId="0" applyNumberFormat="1" applyFont="1" applyFill="1" applyBorder="1" applyAlignment="1" applyProtection="1">
      <alignment horizontal="center" vertical="center" wrapText="1"/>
      <protection/>
    </xf>
    <xf numFmtId="0" fontId="6" fillId="0" borderId="266" xfId="0" applyNumberFormat="1" applyFont="1" applyFill="1" applyBorder="1" applyAlignment="1" applyProtection="1">
      <alignment horizontal="center" vertical="center" wrapText="1"/>
      <protection/>
    </xf>
    <xf numFmtId="0" fontId="6" fillId="0" borderId="267" xfId="0" applyNumberFormat="1" applyFont="1" applyFill="1" applyBorder="1" applyAlignment="1" applyProtection="1">
      <alignment horizontal="center" vertical="center" wrapText="1"/>
      <protection/>
    </xf>
    <xf numFmtId="0" fontId="6" fillId="0" borderId="187" xfId="0" applyNumberFormat="1" applyFont="1" applyFill="1" applyBorder="1" applyAlignment="1" applyProtection="1">
      <alignment horizontal="center" vertical="center" wrapText="1"/>
      <protection/>
    </xf>
    <xf numFmtId="0" fontId="6" fillId="0" borderId="268" xfId="0" applyNumberFormat="1" applyFont="1" applyFill="1" applyBorder="1" applyAlignment="1" applyProtection="1">
      <alignment horizontal="center" vertical="center" wrapText="1"/>
      <protection/>
    </xf>
    <xf numFmtId="0" fontId="6" fillId="0" borderId="218" xfId="0" applyNumberFormat="1" applyFont="1" applyFill="1" applyBorder="1" applyAlignment="1" applyProtection="1">
      <alignment horizontal="center" vertical="center" wrapText="1"/>
      <protection/>
    </xf>
    <xf numFmtId="188" fontId="5" fillId="0" borderId="269" xfId="0" applyNumberFormat="1" applyFont="1" applyFill="1" applyBorder="1" applyAlignment="1" applyProtection="1">
      <alignment horizontal="center" vertical="center" wrapText="1"/>
      <protection/>
    </xf>
    <xf numFmtId="188" fontId="5" fillId="0" borderId="270" xfId="0" applyNumberFormat="1" applyFont="1" applyFill="1" applyBorder="1" applyAlignment="1" applyProtection="1">
      <alignment horizontal="center" vertical="center" wrapText="1"/>
      <protection/>
    </xf>
    <xf numFmtId="188" fontId="5" fillId="0" borderId="271" xfId="0" applyNumberFormat="1" applyFont="1" applyFill="1" applyBorder="1" applyAlignment="1" applyProtection="1">
      <alignment horizontal="center" vertical="center" wrapText="1"/>
      <protection/>
    </xf>
    <xf numFmtId="0" fontId="6" fillId="0" borderId="150" xfId="0" applyFont="1" applyFill="1" applyBorder="1" applyAlignment="1">
      <alignment horizontal="center" vertical="center" textRotation="90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_Plan Уч(бакал.) д_о 2013_14а" xfId="55"/>
    <cellStyle name="Обычный_Plan_TM_11_12_бакалавр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8"/>
  <sheetViews>
    <sheetView view="pageBreakPreview" zoomScale="75" zoomScaleNormal="50" zoomScaleSheetLayoutView="75" zoomScalePageLayoutView="0" workbookViewId="0" topLeftCell="A1">
      <selection activeCell="G30" sqref="G30:I32"/>
    </sheetView>
  </sheetViews>
  <sheetFormatPr defaultColWidth="3.25390625" defaultRowHeight="12.75"/>
  <cols>
    <col min="1" max="1" width="12.75390625" style="23" customWidth="1"/>
    <col min="2" max="9" width="5.25390625" style="23" customWidth="1"/>
    <col min="10" max="11" width="6.75390625" style="23" customWidth="1"/>
    <col min="12" max="12" width="6.375" style="23" customWidth="1"/>
    <col min="13" max="13" width="7.25390625" style="23" customWidth="1"/>
    <col min="14" max="53" width="5.25390625" style="23" customWidth="1"/>
    <col min="54" max="56" width="3.25390625" style="23" customWidth="1"/>
    <col min="57" max="57" width="5.875" style="23" customWidth="1"/>
    <col min="58" max="16384" width="3.25390625" style="23" customWidth="1"/>
  </cols>
  <sheetData>
    <row r="1" spans="1:57" ht="22.5">
      <c r="A1" s="738"/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9" t="s">
        <v>53</v>
      </c>
      <c r="Q1" s="739"/>
      <c r="R1" s="739"/>
      <c r="S1" s="739"/>
      <c r="T1" s="739"/>
      <c r="U1" s="739"/>
      <c r="V1" s="739"/>
      <c r="W1" s="739"/>
      <c r="X1" s="739"/>
      <c r="Y1" s="739"/>
      <c r="Z1" s="739"/>
      <c r="AA1" s="739"/>
      <c r="AB1" s="739"/>
      <c r="AC1" s="739"/>
      <c r="AD1" s="739"/>
      <c r="AE1" s="739"/>
      <c r="AF1" s="739"/>
      <c r="AG1" s="739"/>
      <c r="AH1" s="739"/>
      <c r="AI1" s="739"/>
      <c r="AJ1" s="739"/>
      <c r="AK1" s="739"/>
      <c r="AL1" s="739"/>
      <c r="AM1" s="739"/>
      <c r="AN1" s="739"/>
      <c r="AO1" s="740"/>
      <c r="AP1" s="740"/>
      <c r="AQ1" s="740"/>
      <c r="AR1" s="740"/>
      <c r="AS1" s="740"/>
      <c r="AT1" s="740"/>
      <c r="AU1" s="740"/>
      <c r="AV1" s="740"/>
      <c r="AW1" s="740"/>
      <c r="AX1" s="740"/>
      <c r="AY1" s="740"/>
      <c r="AZ1" s="740"/>
      <c r="BA1" s="740"/>
      <c r="BB1" s="740"/>
      <c r="BC1" s="740"/>
      <c r="BD1" s="740"/>
      <c r="BE1" s="740"/>
    </row>
    <row r="2" spans="1:57" ht="20.25" customHeight="1">
      <c r="A2" s="731" t="s">
        <v>54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740"/>
      <c r="AP2" s="740"/>
      <c r="AQ2" s="740"/>
      <c r="AR2" s="740"/>
      <c r="AS2" s="740"/>
      <c r="AT2" s="740"/>
      <c r="AU2" s="740"/>
      <c r="AV2" s="740"/>
      <c r="AW2" s="740"/>
      <c r="AX2" s="740"/>
      <c r="AY2" s="740"/>
      <c r="AZ2" s="740"/>
      <c r="BA2" s="740"/>
      <c r="BB2" s="740"/>
      <c r="BC2" s="740"/>
      <c r="BD2" s="740"/>
      <c r="BE2" s="740"/>
    </row>
    <row r="3" spans="1:57" ht="23.25" customHeight="1">
      <c r="A3" s="731" t="s">
        <v>55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41" t="s">
        <v>56</v>
      </c>
      <c r="Q3" s="741"/>
      <c r="R3" s="741"/>
      <c r="S3" s="741"/>
      <c r="T3" s="741"/>
      <c r="U3" s="741"/>
      <c r="V3" s="741"/>
      <c r="W3" s="741"/>
      <c r="X3" s="741"/>
      <c r="Y3" s="741"/>
      <c r="Z3" s="741"/>
      <c r="AA3" s="741"/>
      <c r="AB3" s="741"/>
      <c r="AC3" s="741"/>
      <c r="AD3" s="741"/>
      <c r="AE3" s="741"/>
      <c r="AF3" s="741"/>
      <c r="AG3" s="741"/>
      <c r="AH3" s="741"/>
      <c r="AI3" s="741"/>
      <c r="AJ3" s="741"/>
      <c r="AK3" s="741"/>
      <c r="AL3" s="741"/>
      <c r="AM3" s="741"/>
      <c r="AN3" s="741"/>
      <c r="AO3" s="740"/>
      <c r="AP3" s="740"/>
      <c r="AQ3" s="740"/>
      <c r="AR3" s="740"/>
      <c r="AS3" s="740"/>
      <c r="AT3" s="740"/>
      <c r="AU3" s="740"/>
      <c r="AV3" s="740"/>
      <c r="AW3" s="740"/>
      <c r="AX3" s="740"/>
      <c r="AY3" s="740"/>
      <c r="AZ3" s="740"/>
      <c r="BA3" s="740"/>
      <c r="BB3" s="740"/>
      <c r="BC3" s="740"/>
      <c r="BD3" s="740"/>
      <c r="BE3" s="740"/>
    </row>
    <row r="4" spans="1:57" s="27" customFormat="1" ht="23.25">
      <c r="A4" s="731" t="s">
        <v>198</v>
      </c>
      <c r="B4" s="731"/>
      <c r="C4" s="731"/>
      <c r="D4" s="731"/>
      <c r="E4" s="731"/>
      <c r="F4" s="731"/>
      <c r="G4" s="731"/>
      <c r="H4" s="731"/>
      <c r="I4" s="731"/>
      <c r="J4" s="731"/>
      <c r="K4" s="731"/>
      <c r="L4" s="731"/>
      <c r="M4" s="731"/>
      <c r="N4" s="731"/>
      <c r="O4" s="731"/>
      <c r="P4" s="732"/>
      <c r="Q4" s="732"/>
      <c r="R4" s="732"/>
      <c r="S4" s="732"/>
      <c r="T4" s="732"/>
      <c r="U4" s="732"/>
      <c r="V4" s="732"/>
      <c r="W4" s="732"/>
      <c r="X4" s="732"/>
      <c r="Y4" s="732"/>
      <c r="Z4" s="732"/>
      <c r="AA4" s="732"/>
      <c r="AB4" s="732"/>
      <c r="AC4" s="732"/>
      <c r="AD4" s="732"/>
      <c r="AE4" s="732"/>
      <c r="AF4" s="732"/>
      <c r="AG4" s="732"/>
      <c r="AH4" s="732"/>
      <c r="AI4" s="732"/>
      <c r="AJ4" s="732"/>
      <c r="AK4" s="732"/>
      <c r="AL4" s="732"/>
      <c r="AM4" s="732"/>
      <c r="AN4" s="732"/>
      <c r="AO4" s="726"/>
      <c r="AP4" s="726"/>
      <c r="AQ4" s="726"/>
      <c r="AR4" s="726"/>
      <c r="AS4" s="726"/>
      <c r="AT4" s="726"/>
      <c r="AU4" s="726"/>
      <c r="AV4" s="726"/>
      <c r="AW4" s="726"/>
      <c r="AX4" s="726"/>
      <c r="AY4" s="726"/>
      <c r="AZ4" s="726"/>
      <c r="BA4" s="726"/>
      <c r="BB4" s="726"/>
      <c r="BC4" s="726"/>
      <c r="BD4" s="726"/>
      <c r="BE4" s="726"/>
    </row>
    <row r="5" spans="1:57" s="27" customFormat="1" ht="27" customHeight="1">
      <c r="A5" s="733" t="s">
        <v>197</v>
      </c>
      <c r="B5" s="733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4" t="s">
        <v>57</v>
      </c>
      <c r="Q5" s="734"/>
      <c r="R5" s="734"/>
      <c r="S5" s="734"/>
      <c r="T5" s="734"/>
      <c r="U5" s="734"/>
      <c r="V5" s="734"/>
      <c r="W5" s="734"/>
      <c r="X5" s="734"/>
      <c r="Y5" s="734"/>
      <c r="Z5" s="734"/>
      <c r="AA5" s="734"/>
      <c r="AB5" s="734"/>
      <c r="AC5" s="734"/>
      <c r="AD5" s="734"/>
      <c r="AE5" s="734"/>
      <c r="AF5" s="734"/>
      <c r="AG5" s="734"/>
      <c r="AH5" s="734"/>
      <c r="AI5" s="734"/>
      <c r="AJ5" s="734"/>
      <c r="AK5" s="734"/>
      <c r="AL5" s="734"/>
      <c r="AM5" s="734"/>
      <c r="AN5" s="734"/>
      <c r="AO5" s="726" t="s">
        <v>143</v>
      </c>
      <c r="AP5" s="726"/>
      <c r="AQ5" s="726"/>
      <c r="AR5" s="726"/>
      <c r="AS5" s="726"/>
      <c r="AT5" s="726"/>
      <c r="AU5" s="726"/>
      <c r="AV5" s="726"/>
      <c r="AW5" s="726"/>
      <c r="AX5" s="726"/>
      <c r="AY5" s="726"/>
      <c r="AZ5" s="726"/>
      <c r="BA5" s="726"/>
      <c r="BB5" s="726"/>
      <c r="BC5" s="726"/>
      <c r="BD5" s="726"/>
      <c r="BE5" s="726"/>
    </row>
    <row r="6" spans="1:57" s="27" customFormat="1" ht="29.2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732" t="s">
        <v>113</v>
      </c>
      <c r="Q6" s="732"/>
      <c r="R6" s="732"/>
      <c r="S6" s="732"/>
      <c r="T6" s="732"/>
      <c r="U6" s="732"/>
      <c r="V6" s="732"/>
      <c r="W6" s="732"/>
      <c r="X6" s="732"/>
      <c r="Y6" s="732"/>
      <c r="Z6" s="732"/>
      <c r="AA6" s="732"/>
      <c r="AB6" s="732"/>
      <c r="AC6" s="732"/>
      <c r="AD6" s="732"/>
      <c r="AE6" s="732"/>
      <c r="AF6" s="732"/>
      <c r="AG6" s="732"/>
      <c r="AH6" s="732"/>
      <c r="AI6" s="732"/>
      <c r="AJ6" s="732"/>
      <c r="AK6" s="732"/>
      <c r="AL6" s="732"/>
      <c r="AM6" s="732"/>
      <c r="AN6" s="732"/>
      <c r="AO6" s="726"/>
      <c r="AP6" s="726"/>
      <c r="AQ6" s="726"/>
      <c r="AR6" s="726"/>
      <c r="AS6" s="726"/>
      <c r="AT6" s="726"/>
      <c r="AU6" s="726"/>
      <c r="AV6" s="726"/>
      <c r="AW6" s="726"/>
      <c r="AX6" s="726"/>
      <c r="AY6" s="726"/>
      <c r="AZ6" s="726"/>
      <c r="BA6" s="726"/>
      <c r="BB6" s="726"/>
      <c r="BC6" s="726"/>
      <c r="BD6" s="726"/>
      <c r="BE6" s="726"/>
    </row>
    <row r="7" spans="1:57" s="27" customFormat="1" ht="30" customHeight="1">
      <c r="A7" s="735" t="s">
        <v>58</v>
      </c>
      <c r="B7" s="735"/>
      <c r="C7" s="735"/>
      <c r="D7" s="735"/>
      <c r="E7" s="735"/>
      <c r="F7" s="735"/>
      <c r="G7" s="735"/>
      <c r="H7" s="735"/>
      <c r="I7" s="735"/>
      <c r="J7" s="735"/>
      <c r="K7" s="735"/>
      <c r="L7" s="735"/>
      <c r="M7" s="735"/>
      <c r="N7" s="735"/>
      <c r="O7" s="735"/>
      <c r="P7" s="732" t="s">
        <v>102</v>
      </c>
      <c r="Q7" s="732"/>
      <c r="R7" s="732"/>
      <c r="S7" s="732"/>
      <c r="T7" s="732"/>
      <c r="U7" s="732"/>
      <c r="V7" s="732"/>
      <c r="W7" s="732"/>
      <c r="X7" s="732"/>
      <c r="Y7" s="732"/>
      <c r="Z7" s="732"/>
      <c r="AA7" s="732"/>
      <c r="AB7" s="732"/>
      <c r="AC7" s="732"/>
      <c r="AD7" s="732"/>
      <c r="AE7" s="732"/>
      <c r="AF7" s="732"/>
      <c r="AG7" s="732"/>
      <c r="AH7" s="732"/>
      <c r="AI7" s="732"/>
      <c r="AJ7" s="732"/>
      <c r="AK7" s="732"/>
      <c r="AL7" s="732"/>
      <c r="AM7" s="732"/>
      <c r="AN7" s="732"/>
      <c r="AO7" s="726"/>
      <c r="AP7" s="726"/>
      <c r="AQ7" s="726"/>
      <c r="AR7" s="726"/>
      <c r="AS7" s="726"/>
      <c r="AT7" s="726"/>
      <c r="AU7" s="726"/>
      <c r="AV7" s="726"/>
      <c r="AW7" s="726"/>
      <c r="AX7" s="726"/>
      <c r="AY7" s="726"/>
      <c r="AZ7" s="726"/>
      <c r="BA7" s="726"/>
      <c r="BB7" s="726"/>
      <c r="BC7" s="726"/>
      <c r="BD7" s="726"/>
      <c r="BE7" s="726"/>
    </row>
    <row r="8" spans="1:57" s="27" customFormat="1" ht="33.75" customHeight="1">
      <c r="A8" s="736" t="s">
        <v>59</v>
      </c>
      <c r="B8" s="736"/>
      <c r="C8" s="736"/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2" t="s">
        <v>144</v>
      </c>
      <c r="Q8" s="732"/>
      <c r="R8" s="732"/>
      <c r="S8" s="732"/>
      <c r="T8" s="732"/>
      <c r="U8" s="732"/>
      <c r="V8" s="732"/>
      <c r="W8" s="732"/>
      <c r="X8" s="732"/>
      <c r="Y8" s="732"/>
      <c r="Z8" s="732"/>
      <c r="AA8" s="732"/>
      <c r="AB8" s="732"/>
      <c r="AC8" s="732"/>
      <c r="AD8" s="732"/>
      <c r="AE8" s="732"/>
      <c r="AF8" s="732"/>
      <c r="AG8" s="732"/>
      <c r="AH8" s="732"/>
      <c r="AI8" s="732"/>
      <c r="AJ8" s="732"/>
      <c r="AK8" s="732"/>
      <c r="AL8" s="732"/>
      <c r="AM8" s="732"/>
      <c r="AN8" s="732"/>
      <c r="AO8" s="726"/>
      <c r="AP8" s="726"/>
      <c r="AQ8" s="726"/>
      <c r="AR8" s="726"/>
      <c r="AS8" s="726"/>
      <c r="AT8" s="726"/>
      <c r="AU8" s="726"/>
      <c r="AV8" s="726"/>
      <c r="AW8" s="726"/>
      <c r="AX8" s="726"/>
      <c r="AY8" s="726"/>
      <c r="AZ8" s="726"/>
      <c r="BA8" s="726"/>
      <c r="BB8" s="726"/>
      <c r="BC8" s="726"/>
      <c r="BD8" s="726"/>
      <c r="BE8" s="726"/>
    </row>
    <row r="9" spans="1:57" s="27" customFormat="1" ht="31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732" t="s">
        <v>196</v>
      </c>
      <c r="Q9" s="732"/>
      <c r="R9" s="732"/>
      <c r="S9" s="732"/>
      <c r="T9" s="732"/>
      <c r="U9" s="732"/>
      <c r="V9" s="732"/>
      <c r="W9" s="732"/>
      <c r="X9" s="732"/>
      <c r="Y9" s="732"/>
      <c r="Z9" s="732"/>
      <c r="AA9" s="732"/>
      <c r="AB9" s="732"/>
      <c r="AC9" s="732"/>
      <c r="AD9" s="732"/>
      <c r="AE9" s="732"/>
      <c r="AF9" s="732"/>
      <c r="AG9" s="732"/>
      <c r="AH9" s="732"/>
      <c r="AI9" s="732"/>
      <c r="AJ9" s="732"/>
      <c r="AK9" s="732"/>
      <c r="AL9" s="732"/>
      <c r="AM9" s="732"/>
      <c r="AN9" s="732"/>
      <c r="AO9" s="726" t="s">
        <v>114</v>
      </c>
      <c r="AP9" s="726"/>
      <c r="AQ9" s="726"/>
      <c r="AR9" s="726"/>
      <c r="AS9" s="726"/>
      <c r="AT9" s="726"/>
      <c r="AU9" s="726"/>
      <c r="AV9" s="726"/>
      <c r="AW9" s="726"/>
      <c r="AX9" s="726"/>
      <c r="AY9" s="726"/>
      <c r="AZ9" s="726"/>
      <c r="BA9" s="726"/>
      <c r="BB9" s="726"/>
      <c r="BC9" s="726"/>
      <c r="BD9" s="726"/>
      <c r="BE9" s="726"/>
    </row>
    <row r="10" spans="16:57" s="27" customFormat="1" ht="24.75" customHeight="1">
      <c r="P10" s="727" t="s">
        <v>158</v>
      </c>
      <c r="Q10" s="727"/>
      <c r="R10" s="727"/>
      <c r="S10" s="727"/>
      <c r="T10" s="727"/>
      <c r="U10" s="727"/>
      <c r="V10" s="727"/>
      <c r="W10" s="727"/>
      <c r="X10" s="727"/>
      <c r="Y10" s="727"/>
      <c r="Z10" s="727"/>
      <c r="AA10" s="727"/>
      <c r="AB10" s="727"/>
      <c r="AC10" s="727"/>
      <c r="AD10" s="727"/>
      <c r="AE10" s="727"/>
      <c r="AF10" s="727"/>
      <c r="AG10" s="727"/>
      <c r="AH10" s="727"/>
      <c r="AI10" s="727"/>
      <c r="AJ10" s="727"/>
      <c r="AK10" s="727"/>
      <c r="AL10" s="727"/>
      <c r="AM10" s="727"/>
      <c r="AN10" s="727"/>
      <c r="AO10" s="726" t="s">
        <v>115</v>
      </c>
      <c r="AP10" s="726"/>
      <c r="AQ10" s="726"/>
      <c r="AR10" s="726"/>
      <c r="AS10" s="726"/>
      <c r="AT10" s="726"/>
      <c r="AU10" s="726"/>
      <c r="AV10" s="726"/>
      <c r="AW10" s="726"/>
      <c r="AX10" s="726"/>
      <c r="AY10" s="726"/>
      <c r="AZ10" s="726"/>
      <c r="BA10" s="726"/>
      <c r="BB10" s="726"/>
      <c r="BC10" s="726"/>
      <c r="BD10" s="726"/>
      <c r="BE10" s="726"/>
    </row>
    <row r="11" spans="16:57" s="27" customFormat="1" ht="24" customHeight="1">
      <c r="P11" s="728"/>
      <c r="Q11" s="728"/>
      <c r="R11" s="728"/>
      <c r="S11" s="728"/>
      <c r="T11" s="728"/>
      <c r="U11" s="728"/>
      <c r="V11" s="728"/>
      <c r="W11" s="728"/>
      <c r="X11" s="728"/>
      <c r="Y11" s="728"/>
      <c r="Z11" s="728"/>
      <c r="AA11" s="728"/>
      <c r="AB11" s="728"/>
      <c r="AC11" s="728"/>
      <c r="AD11" s="728"/>
      <c r="AE11" s="728"/>
      <c r="AF11" s="728"/>
      <c r="AG11" s="728"/>
      <c r="AH11" s="728"/>
      <c r="AI11" s="728"/>
      <c r="AJ11" s="728"/>
      <c r="AK11" s="728"/>
      <c r="AL11" s="728"/>
      <c r="AM11" s="728"/>
      <c r="AN11" s="728"/>
      <c r="AO11" s="726" t="s">
        <v>116</v>
      </c>
      <c r="AP11" s="726"/>
      <c r="AQ11" s="726"/>
      <c r="AR11" s="726"/>
      <c r="AS11" s="726"/>
      <c r="AT11" s="726"/>
      <c r="AU11" s="726"/>
      <c r="AV11" s="726"/>
      <c r="AW11" s="726"/>
      <c r="AX11" s="726"/>
      <c r="AY11" s="726"/>
      <c r="AZ11" s="726"/>
      <c r="BA11" s="726"/>
      <c r="BB11" s="726"/>
      <c r="BC11" s="726"/>
      <c r="BD11" s="726"/>
      <c r="BE11" s="726"/>
    </row>
    <row r="12" spans="16:57" s="27" customFormat="1" ht="24" customHeight="1" hidden="1">
      <c r="P12" s="729"/>
      <c r="Q12" s="729"/>
      <c r="R12" s="729"/>
      <c r="S12" s="729"/>
      <c r="T12" s="729"/>
      <c r="U12" s="729"/>
      <c r="V12" s="729"/>
      <c r="W12" s="729"/>
      <c r="X12" s="729"/>
      <c r="Y12" s="729"/>
      <c r="Z12" s="729"/>
      <c r="AA12" s="729"/>
      <c r="AB12" s="729"/>
      <c r="AC12" s="729"/>
      <c r="AD12" s="729"/>
      <c r="AE12" s="729"/>
      <c r="AF12" s="729"/>
      <c r="AG12" s="729"/>
      <c r="AH12" s="729"/>
      <c r="AI12" s="729"/>
      <c r="AJ12" s="729"/>
      <c r="AK12" s="729"/>
      <c r="AL12" s="729"/>
      <c r="AM12" s="729"/>
      <c r="AN12" s="729"/>
      <c r="AO12" s="26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</row>
    <row r="13" spans="16:57" s="27" customFormat="1" ht="24" customHeight="1" hidden="1">
      <c r="P13" s="729"/>
      <c r="Q13" s="729"/>
      <c r="R13" s="729"/>
      <c r="S13" s="729"/>
      <c r="T13" s="729"/>
      <c r="U13" s="729"/>
      <c r="V13" s="729"/>
      <c r="W13" s="729"/>
      <c r="X13" s="729"/>
      <c r="Y13" s="729"/>
      <c r="Z13" s="729"/>
      <c r="AA13" s="729"/>
      <c r="AB13" s="729"/>
      <c r="AC13" s="729"/>
      <c r="AD13" s="729"/>
      <c r="AE13" s="729"/>
      <c r="AF13" s="729"/>
      <c r="AG13" s="729"/>
      <c r="AH13" s="729"/>
      <c r="AI13" s="729"/>
      <c r="AJ13" s="729"/>
      <c r="AK13" s="729"/>
      <c r="AL13" s="729"/>
      <c r="AM13" s="729"/>
      <c r="AN13" s="729"/>
      <c r="AO13" s="26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</row>
    <row r="14" spans="16:57" s="27" customFormat="1" ht="24" customHeight="1" hidden="1">
      <c r="P14" s="729"/>
      <c r="Q14" s="729"/>
      <c r="R14" s="729"/>
      <c r="S14" s="729"/>
      <c r="T14" s="729"/>
      <c r="U14" s="729"/>
      <c r="V14" s="729"/>
      <c r="W14" s="729"/>
      <c r="X14" s="729"/>
      <c r="Y14" s="729"/>
      <c r="Z14" s="729"/>
      <c r="AA14" s="729"/>
      <c r="AB14" s="729"/>
      <c r="AC14" s="729"/>
      <c r="AD14" s="729"/>
      <c r="AE14" s="729"/>
      <c r="AF14" s="729"/>
      <c r="AG14" s="729"/>
      <c r="AH14" s="729"/>
      <c r="AI14" s="729"/>
      <c r="AJ14" s="729"/>
      <c r="AK14" s="729"/>
      <c r="AL14" s="729"/>
      <c r="AM14" s="729"/>
      <c r="AN14" s="729"/>
      <c r="AO14" s="26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</row>
    <row r="15" spans="16:57" s="27" customFormat="1" ht="25.5" customHeight="1">
      <c r="P15" s="729"/>
      <c r="Q15" s="729"/>
      <c r="R15" s="729"/>
      <c r="S15" s="729"/>
      <c r="T15" s="729"/>
      <c r="U15" s="729"/>
      <c r="V15" s="729"/>
      <c r="W15" s="729"/>
      <c r="X15" s="729"/>
      <c r="Y15" s="729"/>
      <c r="Z15" s="729"/>
      <c r="AA15" s="729"/>
      <c r="AB15" s="729"/>
      <c r="AC15" s="729"/>
      <c r="AD15" s="729"/>
      <c r="AE15" s="729"/>
      <c r="AF15" s="729"/>
      <c r="AG15" s="729"/>
      <c r="AH15" s="729"/>
      <c r="AI15" s="729"/>
      <c r="AJ15" s="729"/>
      <c r="AK15" s="729"/>
      <c r="AL15" s="729"/>
      <c r="AM15" s="729"/>
      <c r="AN15" s="729"/>
      <c r="AO15" s="26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</row>
    <row r="16" spans="16:57" s="27" customFormat="1" ht="24" customHeight="1"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26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</row>
    <row r="17" spans="41:57" s="27" customFormat="1" ht="18.75">
      <c r="AO17" s="737"/>
      <c r="AP17" s="737"/>
      <c r="AQ17" s="737"/>
      <c r="AR17" s="737"/>
      <c r="AS17" s="737"/>
      <c r="AT17" s="737"/>
      <c r="AU17" s="737"/>
      <c r="AV17" s="737"/>
      <c r="AW17" s="737"/>
      <c r="AX17" s="737"/>
      <c r="AY17" s="737"/>
      <c r="AZ17" s="737"/>
      <c r="BA17" s="737"/>
      <c r="BB17" s="737"/>
      <c r="BC17" s="737"/>
      <c r="BD17" s="737"/>
      <c r="BE17" s="737"/>
    </row>
    <row r="18" spans="16:57" s="27" customFormat="1" ht="23.25" customHeight="1">
      <c r="P18" s="730"/>
      <c r="Q18" s="730"/>
      <c r="R18" s="730"/>
      <c r="S18" s="730"/>
      <c r="T18" s="730"/>
      <c r="U18" s="730"/>
      <c r="V18" s="730"/>
      <c r="W18" s="730"/>
      <c r="X18" s="730"/>
      <c r="Y18" s="730"/>
      <c r="Z18" s="730"/>
      <c r="AA18" s="730"/>
      <c r="AB18" s="730"/>
      <c r="AC18" s="730"/>
      <c r="AD18" s="730"/>
      <c r="AE18" s="730"/>
      <c r="AF18" s="730"/>
      <c r="AG18" s="730"/>
      <c r="AH18" s="730"/>
      <c r="AI18" s="730"/>
      <c r="AJ18" s="730"/>
      <c r="AK18" s="730"/>
      <c r="AL18" s="730"/>
      <c r="AM18" s="730"/>
      <c r="AN18" s="730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</row>
    <row r="19" spans="1:57" s="27" customFormat="1" ht="18.75" customHeight="1">
      <c r="A19" s="713" t="s">
        <v>93</v>
      </c>
      <c r="B19" s="713"/>
      <c r="C19" s="713"/>
      <c r="D19" s="713"/>
      <c r="E19" s="713"/>
      <c r="F19" s="713"/>
      <c r="G19" s="713"/>
      <c r="H19" s="713"/>
      <c r="I19" s="713"/>
      <c r="J19" s="713"/>
      <c r="K19" s="713"/>
      <c r="L19" s="713"/>
      <c r="M19" s="713"/>
      <c r="N19" s="713"/>
      <c r="O19" s="713"/>
      <c r="P19" s="713"/>
      <c r="Q19" s="713"/>
      <c r="R19" s="713"/>
      <c r="S19" s="713"/>
      <c r="T19" s="713"/>
      <c r="U19" s="713"/>
      <c r="V19" s="713"/>
      <c r="W19" s="713"/>
      <c r="X19" s="713"/>
      <c r="Y19" s="713"/>
      <c r="Z19" s="713"/>
      <c r="AA19" s="713"/>
      <c r="AB19" s="713"/>
      <c r="AC19" s="713"/>
      <c r="AD19" s="713"/>
      <c r="AE19" s="713"/>
      <c r="AF19" s="713"/>
      <c r="AG19" s="713"/>
      <c r="AH19" s="713"/>
      <c r="AI19" s="713"/>
      <c r="AJ19" s="713"/>
      <c r="AK19" s="713"/>
      <c r="AL19" s="713"/>
      <c r="AM19" s="713"/>
      <c r="AN19" s="713"/>
      <c r="AO19" s="713"/>
      <c r="AP19" s="713"/>
      <c r="AQ19" s="713"/>
      <c r="AR19" s="713"/>
      <c r="AS19" s="713"/>
      <c r="AT19" s="713"/>
      <c r="AU19" s="713"/>
      <c r="AV19" s="713"/>
      <c r="AW19" s="713"/>
      <c r="AX19" s="713"/>
      <c r="AY19" s="713"/>
      <c r="AZ19" s="713"/>
      <c r="BA19" s="713"/>
      <c r="BB19" s="713"/>
      <c r="BC19" s="713"/>
      <c r="BD19" s="713"/>
      <c r="BE19" s="713"/>
    </row>
    <row r="20" ht="16.5" thickBot="1"/>
    <row r="21" spans="1:57" ht="18" customHeight="1" thickBot="1">
      <c r="A21" s="714" t="s">
        <v>60</v>
      </c>
      <c r="B21" s="716" t="s">
        <v>61</v>
      </c>
      <c r="C21" s="717"/>
      <c r="D21" s="717"/>
      <c r="E21" s="718"/>
      <c r="F21" s="719" t="s">
        <v>62</v>
      </c>
      <c r="G21" s="717"/>
      <c r="H21" s="717"/>
      <c r="I21" s="720"/>
      <c r="J21" s="716" t="s">
        <v>63</v>
      </c>
      <c r="K21" s="717"/>
      <c r="L21" s="717"/>
      <c r="M21" s="718"/>
      <c r="N21" s="716" t="s">
        <v>64</v>
      </c>
      <c r="O21" s="717"/>
      <c r="P21" s="717"/>
      <c r="Q21" s="717"/>
      <c r="R21" s="718"/>
      <c r="S21" s="716" t="s">
        <v>65</v>
      </c>
      <c r="T21" s="717"/>
      <c r="U21" s="717"/>
      <c r="V21" s="717"/>
      <c r="W21" s="718"/>
      <c r="X21" s="719" t="s">
        <v>66</v>
      </c>
      <c r="Y21" s="717"/>
      <c r="Z21" s="717"/>
      <c r="AA21" s="720"/>
      <c r="AB21" s="716" t="s">
        <v>67</v>
      </c>
      <c r="AC21" s="717"/>
      <c r="AD21" s="717"/>
      <c r="AE21" s="718"/>
      <c r="AF21" s="719" t="s">
        <v>68</v>
      </c>
      <c r="AG21" s="717"/>
      <c r="AH21" s="717"/>
      <c r="AI21" s="720"/>
      <c r="AJ21" s="716" t="s">
        <v>69</v>
      </c>
      <c r="AK21" s="717"/>
      <c r="AL21" s="717"/>
      <c r="AM21" s="717"/>
      <c r="AN21" s="718"/>
      <c r="AO21" s="719" t="s">
        <v>70</v>
      </c>
      <c r="AP21" s="717"/>
      <c r="AQ21" s="717"/>
      <c r="AR21" s="720"/>
      <c r="AS21" s="716" t="s">
        <v>71</v>
      </c>
      <c r="AT21" s="717"/>
      <c r="AU21" s="717"/>
      <c r="AV21" s="718"/>
      <c r="AW21" s="719" t="s">
        <v>72</v>
      </c>
      <c r="AX21" s="717"/>
      <c r="AY21" s="717"/>
      <c r="AZ21" s="717"/>
      <c r="BA21" s="718"/>
      <c r="BB21" s="721"/>
      <c r="BC21" s="721"/>
      <c r="BD21" s="721"/>
      <c r="BE21" s="721"/>
    </row>
    <row r="22" spans="1:57" s="34" customFormat="1" ht="20.25" customHeight="1" thickBot="1">
      <c r="A22" s="715"/>
      <c r="B22" s="132">
        <v>1</v>
      </c>
      <c r="C22" s="133">
        <v>2</v>
      </c>
      <c r="D22" s="133">
        <v>3</v>
      </c>
      <c r="E22" s="134">
        <v>4</v>
      </c>
      <c r="F22" s="135">
        <v>5</v>
      </c>
      <c r="G22" s="133">
        <v>6</v>
      </c>
      <c r="H22" s="133">
        <v>7</v>
      </c>
      <c r="I22" s="136">
        <v>8</v>
      </c>
      <c r="J22" s="132">
        <v>9</v>
      </c>
      <c r="K22" s="133">
        <v>10</v>
      </c>
      <c r="L22" s="133">
        <v>11</v>
      </c>
      <c r="M22" s="134">
        <v>12</v>
      </c>
      <c r="N22" s="132">
        <v>13</v>
      </c>
      <c r="O22" s="133">
        <v>14</v>
      </c>
      <c r="P22" s="133">
        <v>15</v>
      </c>
      <c r="Q22" s="133">
        <v>16</v>
      </c>
      <c r="R22" s="134">
        <v>17</v>
      </c>
      <c r="S22" s="132">
        <v>18</v>
      </c>
      <c r="T22" s="133">
        <v>19</v>
      </c>
      <c r="U22" s="133">
        <v>20</v>
      </c>
      <c r="V22" s="133">
        <v>21</v>
      </c>
      <c r="W22" s="134">
        <v>22</v>
      </c>
      <c r="X22" s="135">
        <v>23</v>
      </c>
      <c r="Y22" s="133">
        <v>24</v>
      </c>
      <c r="Z22" s="133">
        <v>25</v>
      </c>
      <c r="AA22" s="136">
        <v>26</v>
      </c>
      <c r="AB22" s="132">
        <v>27</v>
      </c>
      <c r="AC22" s="133">
        <v>28</v>
      </c>
      <c r="AD22" s="133">
        <v>29</v>
      </c>
      <c r="AE22" s="134">
        <v>30</v>
      </c>
      <c r="AF22" s="135">
        <v>31</v>
      </c>
      <c r="AG22" s="133">
        <v>32</v>
      </c>
      <c r="AH22" s="133">
        <v>33</v>
      </c>
      <c r="AI22" s="136">
        <v>34</v>
      </c>
      <c r="AJ22" s="132">
        <v>35</v>
      </c>
      <c r="AK22" s="133">
        <v>36</v>
      </c>
      <c r="AL22" s="133">
        <v>37</v>
      </c>
      <c r="AM22" s="133">
        <v>38</v>
      </c>
      <c r="AN22" s="134">
        <v>39</v>
      </c>
      <c r="AO22" s="135">
        <v>40</v>
      </c>
      <c r="AP22" s="133">
        <v>41</v>
      </c>
      <c r="AQ22" s="133">
        <v>42</v>
      </c>
      <c r="AR22" s="136">
        <v>43</v>
      </c>
      <c r="AS22" s="132">
        <v>44</v>
      </c>
      <c r="AT22" s="133">
        <v>45</v>
      </c>
      <c r="AU22" s="133">
        <v>46</v>
      </c>
      <c r="AV22" s="134">
        <v>47</v>
      </c>
      <c r="AW22" s="135">
        <v>48</v>
      </c>
      <c r="AX22" s="133">
        <v>49</v>
      </c>
      <c r="AY22" s="133">
        <v>50</v>
      </c>
      <c r="AZ22" s="133">
        <v>51</v>
      </c>
      <c r="BA22" s="134">
        <v>52</v>
      </c>
      <c r="BB22" s="33"/>
      <c r="BC22" s="33"/>
      <c r="BD22" s="33"/>
      <c r="BE22" s="33"/>
    </row>
    <row r="23" spans="1:57" ht="19.5" customHeight="1">
      <c r="A23" s="137">
        <v>1</v>
      </c>
      <c r="B23" s="111"/>
      <c r="C23" s="112"/>
      <c r="D23" s="112"/>
      <c r="E23" s="113"/>
      <c r="F23" s="114"/>
      <c r="G23" s="112"/>
      <c r="H23" s="112"/>
      <c r="I23" s="115"/>
      <c r="J23" s="116"/>
      <c r="K23" s="112"/>
      <c r="L23" s="112"/>
      <c r="M23" s="113"/>
      <c r="N23" s="111"/>
      <c r="O23" s="112"/>
      <c r="P23" s="117"/>
      <c r="Q23" s="117" t="s">
        <v>73</v>
      </c>
      <c r="R23" s="118" t="s">
        <v>73</v>
      </c>
      <c r="S23" s="119" t="s">
        <v>74</v>
      </c>
      <c r="T23" s="120"/>
      <c r="U23" s="120"/>
      <c r="V23" s="121"/>
      <c r="W23" s="122"/>
      <c r="X23" s="123"/>
      <c r="Y23" s="121"/>
      <c r="Z23" s="121"/>
      <c r="AA23" s="124"/>
      <c r="AB23" s="125"/>
      <c r="AC23" s="121" t="s">
        <v>74</v>
      </c>
      <c r="AD23" s="121" t="s">
        <v>74</v>
      </c>
      <c r="AE23" s="122" t="s">
        <v>74</v>
      </c>
      <c r="AF23" s="126" t="s">
        <v>74</v>
      </c>
      <c r="AG23" s="120"/>
      <c r="AH23" s="120"/>
      <c r="AI23" s="127"/>
      <c r="AJ23" s="128"/>
      <c r="AK23" s="120"/>
      <c r="AL23" s="120"/>
      <c r="AM23" s="120"/>
      <c r="AN23" s="129"/>
      <c r="AO23" s="130"/>
      <c r="AP23" s="117" t="s">
        <v>73</v>
      </c>
      <c r="AQ23" s="117" t="s">
        <v>73</v>
      </c>
      <c r="AR23" s="131" t="s">
        <v>73</v>
      </c>
      <c r="AS23" s="138" t="s">
        <v>74</v>
      </c>
      <c r="AT23" s="138" t="s">
        <v>74</v>
      </c>
      <c r="AU23" s="138" t="s">
        <v>74</v>
      </c>
      <c r="AV23" s="138" t="s">
        <v>74</v>
      </c>
      <c r="AW23" s="138" t="s">
        <v>74</v>
      </c>
      <c r="AX23" s="138" t="s">
        <v>74</v>
      </c>
      <c r="AY23" s="138" t="s">
        <v>74</v>
      </c>
      <c r="AZ23" s="138" t="s">
        <v>74</v>
      </c>
      <c r="BA23" s="139" t="s">
        <v>74</v>
      </c>
      <c r="BB23" s="35"/>
      <c r="BC23" s="36"/>
      <c r="BD23" s="35"/>
      <c r="BE23" s="36"/>
    </row>
    <row r="24" spans="1:57" ht="19.5" customHeight="1" thickBot="1">
      <c r="A24" s="86">
        <v>2</v>
      </c>
      <c r="B24" s="87" t="s">
        <v>75</v>
      </c>
      <c r="C24" s="81" t="s">
        <v>75</v>
      </c>
      <c r="D24" s="81" t="s">
        <v>75</v>
      </c>
      <c r="E24" s="88" t="s">
        <v>75</v>
      </c>
      <c r="F24" s="85" t="s">
        <v>76</v>
      </c>
      <c r="G24" s="81" t="s">
        <v>76</v>
      </c>
      <c r="H24" s="81" t="s">
        <v>76</v>
      </c>
      <c r="I24" s="89" t="s">
        <v>76</v>
      </c>
      <c r="J24" s="87" t="s">
        <v>76</v>
      </c>
      <c r="K24" s="81" t="s">
        <v>76</v>
      </c>
      <c r="L24" s="81" t="s">
        <v>76</v>
      </c>
      <c r="M24" s="88" t="s">
        <v>76</v>
      </c>
      <c r="N24" s="87" t="s">
        <v>76</v>
      </c>
      <c r="O24" s="81" t="s">
        <v>76</v>
      </c>
      <c r="P24" s="81" t="s">
        <v>76</v>
      </c>
      <c r="Q24" s="82" t="s">
        <v>76</v>
      </c>
      <c r="R24" s="93" t="s">
        <v>109</v>
      </c>
      <c r="S24" s="91"/>
      <c r="T24" s="82"/>
      <c r="U24" s="82"/>
      <c r="V24" s="82"/>
      <c r="W24" s="94"/>
      <c r="X24" s="92"/>
      <c r="Y24" s="82"/>
      <c r="Z24" s="82"/>
      <c r="AA24" s="95"/>
      <c r="AB24" s="91"/>
      <c r="AC24" s="82"/>
      <c r="AD24" s="82"/>
      <c r="AE24" s="94"/>
      <c r="AF24" s="92"/>
      <c r="AG24" s="82"/>
      <c r="AH24" s="82"/>
      <c r="AI24" s="95"/>
      <c r="AJ24" s="91"/>
      <c r="AK24" s="82"/>
      <c r="AL24" s="82"/>
      <c r="AM24" s="82"/>
      <c r="AN24" s="94"/>
      <c r="AO24" s="90"/>
      <c r="AP24" s="83"/>
      <c r="AQ24" s="83"/>
      <c r="AR24" s="96"/>
      <c r="AS24" s="97"/>
      <c r="AT24" s="83"/>
      <c r="AU24" s="83"/>
      <c r="AV24" s="84"/>
      <c r="AW24" s="90"/>
      <c r="AX24" s="83"/>
      <c r="AY24" s="83"/>
      <c r="AZ24" s="83"/>
      <c r="BA24" s="84"/>
      <c r="BB24" s="37"/>
      <c r="BC24" s="37"/>
      <c r="BD24" s="37"/>
      <c r="BE24" s="37"/>
    </row>
    <row r="25" spans="1:57" s="37" customFormat="1" ht="3" customHeight="1">
      <c r="A25" s="722"/>
      <c r="B25" s="722"/>
      <c r="C25" s="722"/>
      <c r="D25" s="722"/>
      <c r="E25" s="722"/>
      <c r="F25" s="722"/>
      <c r="G25" s="722"/>
      <c r="H25" s="722"/>
      <c r="I25" s="72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39"/>
      <c r="AW25" s="39"/>
      <c r="AX25" s="39"/>
      <c r="AY25" s="39"/>
      <c r="AZ25" s="39"/>
      <c r="BA25" s="23"/>
      <c r="BB25" s="23"/>
      <c r="BC25" s="23"/>
      <c r="BD25" s="23"/>
      <c r="BE25" s="23"/>
    </row>
    <row r="26" spans="1:52" ht="15.75" customHeight="1" hidden="1">
      <c r="A26" s="724" t="s">
        <v>77</v>
      </c>
      <c r="B26" s="724"/>
      <c r="C26" s="724"/>
      <c r="D26" s="724"/>
      <c r="E26" s="724"/>
      <c r="F26" s="724"/>
      <c r="G26" s="724"/>
      <c r="H26" s="724"/>
      <c r="I26" s="724"/>
      <c r="J26" s="724"/>
      <c r="K26" s="724"/>
      <c r="L26" s="724"/>
      <c r="M26" s="724"/>
      <c r="N26" s="724"/>
      <c r="O26" s="724"/>
      <c r="P26" s="724"/>
      <c r="Q26" s="724"/>
      <c r="R26" s="724"/>
      <c r="S26" s="724"/>
      <c r="T26" s="724"/>
      <c r="U26" s="724"/>
      <c r="V26" s="724"/>
      <c r="W26" s="724"/>
      <c r="X26" s="724"/>
      <c r="Y26" s="724"/>
      <c r="Z26" s="724"/>
      <c r="AA26" s="724"/>
      <c r="AB26" s="724"/>
      <c r="AC26" s="724"/>
      <c r="AD26" s="724"/>
      <c r="AE26" s="724"/>
      <c r="AF26" s="724"/>
      <c r="AG26" s="724"/>
      <c r="AH26" s="724"/>
      <c r="AI26" s="724"/>
      <c r="AJ26" s="724"/>
      <c r="AK26" s="724"/>
      <c r="AL26" s="724"/>
      <c r="AM26" s="724"/>
      <c r="AN26" s="724"/>
      <c r="AO26" s="724"/>
      <c r="AP26" s="724"/>
      <c r="AQ26" s="724"/>
      <c r="AR26" s="724"/>
      <c r="AS26" s="724"/>
      <c r="AT26" s="724"/>
      <c r="AU26" s="724"/>
      <c r="AV26" s="39"/>
      <c r="AW26" s="39"/>
      <c r="AX26" s="39"/>
      <c r="AY26" s="39"/>
      <c r="AZ26" s="39"/>
    </row>
    <row r="27" spans="1:57" ht="26.25" customHeight="1">
      <c r="A27" s="41"/>
      <c r="B27" s="725" t="s">
        <v>78</v>
      </c>
      <c r="C27" s="725"/>
      <c r="D27" s="725"/>
      <c r="E27" s="725"/>
      <c r="F27" s="42"/>
      <c r="G27" s="43" t="s">
        <v>199</v>
      </c>
      <c r="H27" s="577" t="s">
        <v>194</v>
      </c>
      <c r="I27" s="578"/>
      <c r="J27" s="578"/>
      <c r="K27" s="578"/>
      <c r="L27" s="578"/>
      <c r="M27" s="578"/>
      <c r="N27" s="578"/>
      <c r="O27" s="578"/>
      <c r="P27" s="578"/>
      <c r="Q27" s="578"/>
      <c r="R27" s="579"/>
      <c r="S27" s="43" t="s">
        <v>73</v>
      </c>
      <c r="T27" s="685" t="s">
        <v>79</v>
      </c>
      <c r="U27" s="685"/>
      <c r="V27" s="685"/>
      <c r="W27" s="685"/>
      <c r="X27" s="42"/>
      <c r="Y27" s="43" t="s">
        <v>75</v>
      </c>
      <c r="Z27" s="685" t="s">
        <v>80</v>
      </c>
      <c r="AA27" s="685"/>
      <c r="AB27" s="685"/>
      <c r="AC27" s="685"/>
      <c r="AD27" s="42"/>
      <c r="AE27" s="43" t="s">
        <v>76</v>
      </c>
      <c r="AF27" s="685" t="s">
        <v>191</v>
      </c>
      <c r="AG27" s="685"/>
      <c r="AH27" s="685"/>
      <c r="AI27" s="685"/>
      <c r="AJ27" s="685"/>
      <c r="AK27" s="685"/>
      <c r="AL27" s="685"/>
      <c r="AM27" s="685"/>
      <c r="AN27" s="43" t="s">
        <v>109</v>
      </c>
      <c r="AO27" s="685" t="s">
        <v>110</v>
      </c>
      <c r="AP27" s="685"/>
      <c r="AQ27" s="685"/>
      <c r="AR27" s="685"/>
      <c r="AS27" s="685"/>
      <c r="AT27" s="685"/>
      <c r="AU27" s="42"/>
      <c r="AV27" s="43" t="s">
        <v>74</v>
      </c>
      <c r="AW27" s="644" t="s">
        <v>81</v>
      </c>
      <c r="AX27" s="644"/>
      <c r="AY27" s="644"/>
      <c r="AZ27" s="644"/>
      <c r="BA27" s="42"/>
      <c r="BB27" s="42"/>
      <c r="BC27" s="27"/>
      <c r="BD27" s="27"/>
      <c r="BE27" s="27"/>
    </row>
    <row r="28" spans="1:57" ht="36.75" customHeight="1">
      <c r="A28" s="645" t="s">
        <v>112</v>
      </c>
      <c r="B28" s="645"/>
      <c r="C28" s="645"/>
      <c r="D28" s="645"/>
      <c r="E28" s="645"/>
      <c r="F28" s="645"/>
      <c r="G28" s="645"/>
      <c r="H28" s="645"/>
      <c r="I28" s="645"/>
      <c r="J28" s="645"/>
      <c r="K28" s="645"/>
      <c r="L28" s="645"/>
      <c r="M28" s="645"/>
      <c r="N28" s="645"/>
      <c r="O28" s="645"/>
      <c r="P28" s="645"/>
      <c r="Q28" s="645"/>
      <c r="R28" s="645"/>
      <c r="S28" s="645"/>
      <c r="T28" s="645"/>
      <c r="U28" s="645"/>
      <c r="V28" s="645"/>
      <c r="W28" s="645"/>
      <c r="X28" s="645"/>
      <c r="Y28" s="645"/>
      <c r="Z28" s="645"/>
      <c r="AA28" s="645"/>
      <c r="AB28" s="645"/>
      <c r="AC28" s="645"/>
      <c r="AD28" s="645"/>
      <c r="AE28" s="645"/>
      <c r="AF28" s="645"/>
      <c r="AG28" s="645"/>
      <c r="AH28" s="645"/>
      <c r="AI28" s="645"/>
      <c r="AJ28" s="645"/>
      <c r="AK28" s="645"/>
      <c r="AL28" s="645"/>
      <c r="AM28" s="645"/>
      <c r="AN28" s="645"/>
      <c r="AO28" s="645"/>
      <c r="AP28" s="645"/>
      <c r="AQ28" s="645"/>
      <c r="AR28" s="645"/>
      <c r="AS28" s="645"/>
      <c r="AT28" s="645"/>
      <c r="AU28" s="645"/>
      <c r="AV28" s="645"/>
      <c r="AW28" s="645"/>
      <c r="AX28" s="645"/>
      <c r="AY28" s="645"/>
      <c r="AZ28" s="645"/>
      <c r="BA28" s="645"/>
      <c r="BB28" s="645"/>
      <c r="BC28" s="645"/>
      <c r="BD28" s="645"/>
      <c r="BE28" s="645"/>
    </row>
    <row r="29" spans="1:57" ht="12.75" customHeight="1" thickBo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27"/>
      <c r="BB29" s="27"/>
      <c r="BC29" s="27"/>
      <c r="BD29" s="27"/>
      <c r="BE29" s="27"/>
    </row>
    <row r="30" spans="1:57" ht="12.75" customHeight="1" thickBot="1">
      <c r="A30" s="646" t="s">
        <v>60</v>
      </c>
      <c r="B30" s="647"/>
      <c r="C30" s="650" t="s">
        <v>82</v>
      </c>
      <c r="D30" s="650"/>
      <c r="E30" s="650"/>
      <c r="F30" s="650"/>
      <c r="G30" s="652" t="s">
        <v>83</v>
      </c>
      <c r="H30" s="652"/>
      <c r="I30" s="652"/>
      <c r="J30" s="652" t="s">
        <v>84</v>
      </c>
      <c r="K30" s="652"/>
      <c r="L30" s="652"/>
      <c r="M30" s="652"/>
      <c r="N30" s="652" t="s">
        <v>192</v>
      </c>
      <c r="O30" s="652"/>
      <c r="P30" s="652"/>
      <c r="Q30" s="652" t="s">
        <v>107</v>
      </c>
      <c r="R30" s="652"/>
      <c r="S30" s="652"/>
      <c r="T30" s="683" t="s">
        <v>85</v>
      </c>
      <c r="U30" s="683"/>
      <c r="V30" s="683"/>
      <c r="W30" s="673" t="s">
        <v>86</v>
      </c>
      <c r="X30" s="674"/>
      <c r="Y30" s="675"/>
      <c r="Z30" s="46"/>
      <c r="AA30" s="686" t="s">
        <v>87</v>
      </c>
      <c r="AB30" s="687"/>
      <c r="AC30" s="687"/>
      <c r="AD30" s="687"/>
      <c r="AE30" s="688"/>
      <c r="AF30" s="692" t="s">
        <v>88</v>
      </c>
      <c r="AG30" s="652"/>
      <c r="AH30" s="683"/>
      <c r="AI30" s="673" t="s">
        <v>89</v>
      </c>
      <c r="AJ30" s="694"/>
      <c r="AK30" s="695"/>
      <c r="AL30" s="47"/>
      <c r="AM30" s="698" t="s">
        <v>111</v>
      </c>
      <c r="AN30" s="699"/>
      <c r="AO30" s="700"/>
      <c r="AP30" s="707" t="s">
        <v>193</v>
      </c>
      <c r="AQ30" s="707"/>
      <c r="AR30" s="707"/>
      <c r="AS30" s="707"/>
      <c r="AT30" s="707"/>
      <c r="AU30" s="707"/>
      <c r="AV30" s="707"/>
      <c r="AW30" s="708"/>
      <c r="AX30" s="654" t="s">
        <v>88</v>
      </c>
      <c r="AY30" s="655"/>
      <c r="AZ30" s="655"/>
      <c r="BA30" s="656"/>
      <c r="BB30" s="27"/>
      <c r="BC30" s="27"/>
      <c r="BD30" s="27"/>
      <c r="BE30" s="27"/>
    </row>
    <row r="31" spans="1:57" ht="40.5" customHeight="1" thickBot="1">
      <c r="A31" s="648"/>
      <c r="B31" s="649"/>
      <c r="C31" s="651"/>
      <c r="D31" s="651"/>
      <c r="E31" s="651"/>
      <c r="F31" s="651"/>
      <c r="G31" s="653"/>
      <c r="H31" s="653"/>
      <c r="I31" s="653"/>
      <c r="J31" s="653"/>
      <c r="K31" s="653"/>
      <c r="L31" s="653"/>
      <c r="M31" s="653"/>
      <c r="N31" s="653"/>
      <c r="O31" s="653"/>
      <c r="P31" s="653"/>
      <c r="Q31" s="653"/>
      <c r="R31" s="653"/>
      <c r="S31" s="653"/>
      <c r="T31" s="684"/>
      <c r="U31" s="684"/>
      <c r="V31" s="684"/>
      <c r="W31" s="676"/>
      <c r="X31" s="677"/>
      <c r="Y31" s="678"/>
      <c r="Z31" s="46"/>
      <c r="AA31" s="689"/>
      <c r="AB31" s="690"/>
      <c r="AC31" s="690"/>
      <c r="AD31" s="690"/>
      <c r="AE31" s="691"/>
      <c r="AF31" s="693"/>
      <c r="AG31" s="653"/>
      <c r="AH31" s="684"/>
      <c r="AI31" s="676"/>
      <c r="AJ31" s="696"/>
      <c r="AK31" s="697"/>
      <c r="AL31" s="48"/>
      <c r="AM31" s="701"/>
      <c r="AN31" s="702"/>
      <c r="AO31" s="703"/>
      <c r="AP31" s="709"/>
      <c r="AQ31" s="709"/>
      <c r="AR31" s="709"/>
      <c r="AS31" s="709"/>
      <c r="AT31" s="709"/>
      <c r="AU31" s="709"/>
      <c r="AV31" s="709"/>
      <c r="AW31" s="710"/>
      <c r="AX31" s="657"/>
      <c r="AY31" s="658"/>
      <c r="AZ31" s="658"/>
      <c r="BA31" s="659"/>
      <c r="BB31" s="27"/>
      <c r="BC31" s="27"/>
      <c r="BD31" s="27"/>
      <c r="BE31" s="27"/>
    </row>
    <row r="32" spans="1:57" ht="48.75" customHeight="1" thickBot="1">
      <c r="A32" s="648"/>
      <c r="B32" s="649"/>
      <c r="C32" s="651"/>
      <c r="D32" s="651"/>
      <c r="E32" s="651"/>
      <c r="F32" s="651"/>
      <c r="G32" s="653"/>
      <c r="H32" s="653"/>
      <c r="I32" s="653"/>
      <c r="J32" s="653"/>
      <c r="K32" s="653"/>
      <c r="L32" s="653"/>
      <c r="M32" s="653"/>
      <c r="N32" s="653"/>
      <c r="O32" s="653"/>
      <c r="P32" s="653"/>
      <c r="Q32" s="653"/>
      <c r="R32" s="653"/>
      <c r="S32" s="653"/>
      <c r="T32" s="684"/>
      <c r="U32" s="684"/>
      <c r="V32" s="684"/>
      <c r="W32" s="676"/>
      <c r="X32" s="677"/>
      <c r="Y32" s="678"/>
      <c r="Z32" s="46"/>
      <c r="AA32" s="663" t="s">
        <v>117</v>
      </c>
      <c r="AB32" s="664"/>
      <c r="AC32" s="664"/>
      <c r="AD32" s="664"/>
      <c r="AE32" s="665"/>
      <c r="AF32" s="666">
        <v>3</v>
      </c>
      <c r="AG32" s="667"/>
      <c r="AH32" s="668"/>
      <c r="AI32" s="669">
        <v>4</v>
      </c>
      <c r="AJ32" s="670"/>
      <c r="AK32" s="671"/>
      <c r="AL32" s="48"/>
      <c r="AM32" s="701"/>
      <c r="AN32" s="702"/>
      <c r="AO32" s="703"/>
      <c r="AP32" s="709"/>
      <c r="AQ32" s="709"/>
      <c r="AR32" s="709"/>
      <c r="AS32" s="709"/>
      <c r="AT32" s="709"/>
      <c r="AU32" s="709"/>
      <c r="AV32" s="709"/>
      <c r="AW32" s="710"/>
      <c r="AX32" s="657"/>
      <c r="AY32" s="658"/>
      <c r="AZ32" s="658"/>
      <c r="BA32" s="659"/>
      <c r="BB32" s="27"/>
      <c r="BC32" s="27"/>
      <c r="BD32" s="27"/>
      <c r="BE32" s="27"/>
    </row>
    <row r="33" spans="1:57" ht="20.25" customHeight="1" thickBot="1">
      <c r="A33" s="679">
        <v>1</v>
      </c>
      <c r="B33" s="680"/>
      <c r="C33" s="636">
        <v>33</v>
      </c>
      <c r="D33" s="681"/>
      <c r="E33" s="681"/>
      <c r="F33" s="682"/>
      <c r="G33" s="636">
        <v>4</v>
      </c>
      <c r="H33" s="681"/>
      <c r="I33" s="682"/>
      <c r="J33" s="636"/>
      <c r="K33" s="681"/>
      <c r="L33" s="681"/>
      <c r="M33" s="682"/>
      <c r="N33" s="636"/>
      <c r="O33" s="681"/>
      <c r="P33" s="682"/>
      <c r="Q33" s="632"/>
      <c r="R33" s="633"/>
      <c r="S33" s="634"/>
      <c r="T33" s="636">
        <v>15</v>
      </c>
      <c r="U33" s="637"/>
      <c r="V33" s="637"/>
      <c r="W33" s="638">
        <f>C33+G33+J33+N33+Q33+T33</f>
        <v>52</v>
      </c>
      <c r="X33" s="639"/>
      <c r="Y33" s="640"/>
      <c r="Z33" s="46"/>
      <c r="AA33" s="672"/>
      <c r="AB33" s="672"/>
      <c r="AC33" s="672"/>
      <c r="AD33" s="672"/>
      <c r="AE33" s="672"/>
      <c r="AF33" s="723"/>
      <c r="AG33" s="723"/>
      <c r="AH33" s="723"/>
      <c r="AI33" s="723"/>
      <c r="AJ33" s="723"/>
      <c r="AK33" s="723"/>
      <c r="AL33" s="48"/>
      <c r="AM33" s="704"/>
      <c r="AN33" s="705"/>
      <c r="AO33" s="706"/>
      <c r="AP33" s="711"/>
      <c r="AQ33" s="711"/>
      <c r="AR33" s="711"/>
      <c r="AS33" s="711"/>
      <c r="AT33" s="711"/>
      <c r="AU33" s="711"/>
      <c r="AV33" s="711"/>
      <c r="AW33" s="712"/>
      <c r="AX33" s="660"/>
      <c r="AY33" s="661"/>
      <c r="AZ33" s="661"/>
      <c r="BA33" s="662"/>
      <c r="BB33" s="27"/>
      <c r="BC33" s="27"/>
      <c r="BD33" s="27"/>
      <c r="BE33" s="27"/>
    </row>
    <row r="34" spans="1:57" ht="20.25" customHeight="1" thickBot="1">
      <c r="A34" s="580">
        <v>2</v>
      </c>
      <c r="B34" s="581"/>
      <c r="C34" s="582"/>
      <c r="D34" s="583"/>
      <c r="E34" s="583"/>
      <c r="F34" s="584"/>
      <c r="G34" s="585"/>
      <c r="H34" s="586"/>
      <c r="I34" s="587"/>
      <c r="J34" s="585">
        <v>4</v>
      </c>
      <c r="K34" s="586"/>
      <c r="L34" s="586"/>
      <c r="M34" s="587"/>
      <c r="N34" s="585">
        <v>11</v>
      </c>
      <c r="O34" s="586"/>
      <c r="P34" s="587"/>
      <c r="Q34" s="613">
        <v>2</v>
      </c>
      <c r="R34" s="614"/>
      <c r="S34" s="615"/>
      <c r="T34" s="585"/>
      <c r="U34" s="616"/>
      <c r="V34" s="616"/>
      <c r="W34" s="606">
        <f>C34+G34+J34+N34+Q34+T34</f>
        <v>17</v>
      </c>
      <c r="X34" s="607"/>
      <c r="Y34" s="608"/>
      <c r="Z34" s="46"/>
      <c r="AA34" s="635"/>
      <c r="AB34" s="635"/>
      <c r="AC34" s="635"/>
      <c r="AD34" s="635"/>
      <c r="AE34" s="635"/>
      <c r="AF34" s="597"/>
      <c r="AG34" s="597"/>
      <c r="AH34" s="597"/>
      <c r="AI34" s="597"/>
      <c r="AJ34" s="597"/>
      <c r="AK34" s="597"/>
      <c r="AL34" s="49"/>
      <c r="AM34" s="617">
        <v>1</v>
      </c>
      <c r="AN34" s="618"/>
      <c r="AO34" s="619"/>
      <c r="AP34" s="626" t="s">
        <v>104</v>
      </c>
      <c r="AQ34" s="589"/>
      <c r="AR34" s="589"/>
      <c r="AS34" s="589"/>
      <c r="AT34" s="589"/>
      <c r="AU34" s="589"/>
      <c r="AV34" s="589"/>
      <c r="AW34" s="627"/>
      <c r="AX34" s="588">
        <v>3</v>
      </c>
      <c r="AY34" s="589"/>
      <c r="AZ34" s="589"/>
      <c r="BA34" s="590"/>
      <c r="BB34" s="27"/>
      <c r="BC34" s="27"/>
      <c r="BD34" s="27"/>
      <c r="BE34" s="27"/>
    </row>
    <row r="35" spans="1:57" ht="27" customHeight="1" thickBot="1">
      <c r="A35" s="598" t="s">
        <v>90</v>
      </c>
      <c r="B35" s="599"/>
      <c r="C35" s="600">
        <f>SUM(C33:F34)</f>
        <v>33</v>
      </c>
      <c r="D35" s="601"/>
      <c r="E35" s="601"/>
      <c r="F35" s="602"/>
      <c r="G35" s="600">
        <f>SUM(G33:I34)</f>
        <v>4</v>
      </c>
      <c r="H35" s="601"/>
      <c r="I35" s="602"/>
      <c r="J35" s="603">
        <f>SUM(J33:M34)</f>
        <v>4</v>
      </c>
      <c r="K35" s="604"/>
      <c r="L35" s="604"/>
      <c r="M35" s="605"/>
      <c r="N35" s="603">
        <f>SUM(N33:P34)</f>
        <v>11</v>
      </c>
      <c r="O35" s="604"/>
      <c r="P35" s="605"/>
      <c r="Q35" s="609">
        <f>SUM(Q33:S34)</f>
        <v>2</v>
      </c>
      <c r="R35" s="610"/>
      <c r="S35" s="611"/>
      <c r="T35" s="600">
        <f>SUM(T33:V34)</f>
        <v>15</v>
      </c>
      <c r="U35" s="612"/>
      <c r="V35" s="612"/>
      <c r="W35" s="641">
        <f>SUM(W33:Y34)</f>
        <v>69</v>
      </c>
      <c r="X35" s="612"/>
      <c r="Y35" s="642"/>
      <c r="Z35" s="46"/>
      <c r="AA35" s="635"/>
      <c r="AB35" s="635"/>
      <c r="AC35" s="635"/>
      <c r="AD35" s="635"/>
      <c r="AE35" s="635"/>
      <c r="AF35" s="597"/>
      <c r="AG35" s="597"/>
      <c r="AH35" s="597"/>
      <c r="AI35" s="597"/>
      <c r="AJ35" s="597"/>
      <c r="AK35" s="597"/>
      <c r="AL35" s="50"/>
      <c r="AM35" s="620"/>
      <c r="AN35" s="621"/>
      <c r="AO35" s="622"/>
      <c r="AP35" s="628"/>
      <c r="AQ35" s="592"/>
      <c r="AR35" s="592"/>
      <c r="AS35" s="592"/>
      <c r="AT35" s="592"/>
      <c r="AU35" s="592"/>
      <c r="AV35" s="592"/>
      <c r="AW35" s="629"/>
      <c r="AX35" s="591"/>
      <c r="AY35" s="592"/>
      <c r="AZ35" s="592"/>
      <c r="BA35" s="593"/>
      <c r="BB35" s="27"/>
      <c r="BC35" s="27"/>
      <c r="BD35" s="27"/>
      <c r="BE35" s="27"/>
    </row>
    <row r="36" spans="1:57" ht="36.75" customHeight="1" thickBot="1">
      <c r="A36" s="41"/>
      <c r="B36" s="51"/>
      <c r="C36" s="51"/>
      <c r="D36" s="51"/>
      <c r="E36" s="51"/>
      <c r="F36" s="51"/>
      <c r="G36" s="51"/>
      <c r="H36" s="52"/>
      <c r="I36" s="52"/>
      <c r="J36" s="52"/>
      <c r="K36" s="52"/>
      <c r="L36" s="52"/>
      <c r="O36" s="52"/>
      <c r="P36" s="52"/>
      <c r="Q36" s="52"/>
      <c r="R36" s="52"/>
      <c r="S36" s="52"/>
      <c r="T36" s="27"/>
      <c r="U36" s="27"/>
      <c r="V36" s="52"/>
      <c r="W36" s="52"/>
      <c r="X36" s="52"/>
      <c r="Y36" s="52"/>
      <c r="Z36" s="52"/>
      <c r="AA36" s="635"/>
      <c r="AB36" s="635"/>
      <c r="AC36" s="635"/>
      <c r="AD36" s="635"/>
      <c r="AE36" s="635"/>
      <c r="AF36" s="643"/>
      <c r="AG36" s="643"/>
      <c r="AH36" s="643"/>
      <c r="AI36" s="643"/>
      <c r="AJ36" s="643"/>
      <c r="AK36" s="643"/>
      <c r="AL36" s="53"/>
      <c r="AM36" s="623"/>
      <c r="AN36" s="624"/>
      <c r="AO36" s="625"/>
      <c r="AP36" s="630"/>
      <c r="AQ36" s="595"/>
      <c r="AR36" s="595"/>
      <c r="AS36" s="595"/>
      <c r="AT36" s="595"/>
      <c r="AU36" s="595"/>
      <c r="AV36" s="595"/>
      <c r="AW36" s="631"/>
      <c r="AX36" s="594"/>
      <c r="AY36" s="595"/>
      <c r="AZ36" s="595"/>
      <c r="BA36" s="596"/>
      <c r="BB36" s="27"/>
      <c r="BC36" s="27"/>
      <c r="BD36" s="27"/>
      <c r="BE36" s="27"/>
    </row>
    <row r="37" spans="1:57" ht="12.75" customHeight="1">
      <c r="A37" s="41"/>
      <c r="B37" s="51"/>
      <c r="C37" s="51"/>
      <c r="D37" s="51"/>
      <c r="E37" s="51"/>
      <c r="F37" s="51"/>
      <c r="G37" s="51"/>
      <c r="H37" s="52"/>
      <c r="I37" s="52"/>
      <c r="J37" s="52"/>
      <c r="K37" s="52"/>
      <c r="L37" s="52"/>
      <c r="O37" s="52"/>
      <c r="P37" s="52"/>
      <c r="Q37" s="52"/>
      <c r="R37" s="52"/>
      <c r="S37" s="52"/>
      <c r="T37" s="27"/>
      <c r="U37" s="27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35"/>
      <c r="AG37" s="35"/>
      <c r="AH37" s="54"/>
      <c r="AI37" s="54"/>
      <c r="AJ37" s="53"/>
      <c r="AK37" s="53"/>
      <c r="AL37" s="53"/>
      <c r="AM37" s="53"/>
      <c r="AN37" s="54"/>
      <c r="AO37" s="54"/>
      <c r="AP37" s="52"/>
      <c r="AQ37" s="52"/>
      <c r="AR37" s="52"/>
      <c r="AS37" s="52"/>
      <c r="AT37" s="52"/>
      <c r="AU37" s="27"/>
      <c r="AV37" s="39"/>
      <c r="AW37" s="39"/>
      <c r="AX37" s="39"/>
      <c r="AY37" s="39"/>
      <c r="AZ37" s="39"/>
      <c r="BA37" s="27"/>
      <c r="BB37" s="27"/>
      <c r="BC37" s="27"/>
      <c r="BD37" s="27"/>
      <c r="BE37" s="27"/>
    </row>
    <row r="38" spans="1:57" ht="18.75">
      <c r="A38" s="37"/>
      <c r="B38" s="37"/>
      <c r="C38" s="37"/>
      <c r="D38" s="37"/>
      <c r="E38" s="37"/>
      <c r="F38" s="37"/>
      <c r="G38" s="37"/>
      <c r="H38" s="38"/>
      <c r="I38" s="38"/>
      <c r="J38" s="38"/>
      <c r="K38" s="38"/>
      <c r="L38" s="38"/>
      <c r="M38" s="37"/>
      <c r="N38" s="37"/>
      <c r="O38" s="32"/>
      <c r="P38" s="32"/>
      <c r="Q38" s="32"/>
      <c r="R38" s="32"/>
      <c r="S38" s="32"/>
      <c r="T38" s="54"/>
      <c r="U38" s="54"/>
      <c r="V38" s="32"/>
      <c r="W38" s="32"/>
      <c r="X38" s="32"/>
      <c r="Y38" s="32"/>
      <c r="Z38" s="32"/>
      <c r="AA38" s="32"/>
      <c r="AB38" s="54"/>
      <c r="AC38" s="54"/>
      <c r="AD38" s="32"/>
      <c r="AE38" s="32"/>
      <c r="AF38" s="32"/>
      <c r="AG38" s="32"/>
      <c r="AH38" s="54"/>
      <c r="AI38" s="54"/>
      <c r="AJ38" s="32"/>
      <c r="AK38" s="32"/>
      <c r="AL38" s="32"/>
      <c r="AM38" s="32"/>
      <c r="AN38" s="54"/>
      <c r="AO38" s="54"/>
      <c r="AP38" s="32"/>
      <c r="AQ38" s="32"/>
      <c r="AR38" s="32"/>
      <c r="AS38" s="32"/>
      <c r="AT38" s="54"/>
      <c r="AU38" s="54"/>
      <c r="AV38" s="40"/>
      <c r="AW38" s="40"/>
      <c r="AX38" s="40"/>
      <c r="AY38" s="40"/>
      <c r="AZ38" s="40"/>
      <c r="BA38" s="54"/>
      <c r="BB38" s="54"/>
      <c r="BC38" s="54"/>
      <c r="BD38" s="54"/>
      <c r="BE38" s="54"/>
    </row>
  </sheetData>
  <sheetProtection selectLockedCells="1" selectUnlockedCells="1"/>
  <mergeCells count="107">
    <mergeCell ref="A1:O1"/>
    <mergeCell ref="P1:AN1"/>
    <mergeCell ref="AO1:BE3"/>
    <mergeCell ref="A2:O2"/>
    <mergeCell ref="A3:O3"/>
    <mergeCell ref="P3:AN3"/>
    <mergeCell ref="P14:AN14"/>
    <mergeCell ref="P15:AN15"/>
    <mergeCell ref="P8:AN8"/>
    <mergeCell ref="P9:AN9"/>
    <mergeCell ref="A8:O8"/>
    <mergeCell ref="AO17:BE17"/>
    <mergeCell ref="AO5:BE8"/>
    <mergeCell ref="P6:AN6"/>
    <mergeCell ref="A4:O4"/>
    <mergeCell ref="P4:AN4"/>
    <mergeCell ref="AO4:BE4"/>
    <mergeCell ref="A5:O5"/>
    <mergeCell ref="P5:AN5"/>
    <mergeCell ref="A7:O7"/>
    <mergeCell ref="P7:AN7"/>
    <mergeCell ref="AJ21:AN21"/>
    <mergeCell ref="AO21:AR21"/>
    <mergeCell ref="AO9:BE9"/>
    <mergeCell ref="P10:AN10"/>
    <mergeCell ref="AO10:BE10"/>
    <mergeCell ref="P11:AN11"/>
    <mergeCell ref="AO11:BE11"/>
    <mergeCell ref="P12:AN12"/>
    <mergeCell ref="P18:AN18"/>
    <mergeCell ref="P13:AN13"/>
    <mergeCell ref="BB21:BE21"/>
    <mergeCell ref="A25:I25"/>
    <mergeCell ref="AF33:AH33"/>
    <mergeCell ref="AI33:AK33"/>
    <mergeCell ref="A26:AU26"/>
    <mergeCell ref="B27:E27"/>
    <mergeCell ref="T27:W27"/>
    <mergeCell ref="Z27:AC27"/>
    <mergeCell ref="AB21:AE21"/>
    <mergeCell ref="AF21:AI21"/>
    <mergeCell ref="A19:BE19"/>
    <mergeCell ref="A21:A22"/>
    <mergeCell ref="B21:E21"/>
    <mergeCell ref="F21:I21"/>
    <mergeCell ref="J21:M21"/>
    <mergeCell ref="N21:R21"/>
    <mergeCell ref="S21:W21"/>
    <mergeCell ref="X21:AA21"/>
    <mergeCell ref="AS21:AV21"/>
    <mergeCell ref="AW21:BA21"/>
    <mergeCell ref="AF27:AM27"/>
    <mergeCell ref="AO27:AT27"/>
    <mergeCell ref="J34:M34"/>
    <mergeCell ref="N34:P34"/>
    <mergeCell ref="N33:P33"/>
    <mergeCell ref="AA30:AE31"/>
    <mergeCell ref="AF30:AH31"/>
    <mergeCell ref="AI30:AK31"/>
    <mergeCell ref="AM30:AO33"/>
    <mergeCell ref="AP30:AW33"/>
    <mergeCell ref="AA33:AE33"/>
    <mergeCell ref="W30:Y32"/>
    <mergeCell ref="A33:B33"/>
    <mergeCell ref="C33:F33"/>
    <mergeCell ref="G33:I33"/>
    <mergeCell ref="J33:M33"/>
    <mergeCell ref="J30:M32"/>
    <mergeCell ref="N30:P32"/>
    <mergeCell ref="Q30:S32"/>
    <mergeCell ref="T30:V32"/>
    <mergeCell ref="AI36:AK36"/>
    <mergeCell ref="AW27:AZ27"/>
    <mergeCell ref="A28:BE28"/>
    <mergeCell ref="A30:B32"/>
    <mergeCell ref="C30:F32"/>
    <mergeCell ref="G30:I32"/>
    <mergeCell ref="AX30:BA33"/>
    <mergeCell ref="AA32:AE32"/>
    <mergeCell ref="AF32:AH32"/>
    <mergeCell ref="AI32:AK32"/>
    <mergeCell ref="AM34:AO36"/>
    <mergeCell ref="AP34:AW36"/>
    <mergeCell ref="Q33:S33"/>
    <mergeCell ref="AA36:AE36"/>
    <mergeCell ref="T33:V33"/>
    <mergeCell ref="W33:Y33"/>
    <mergeCell ref="W35:Y35"/>
    <mergeCell ref="AA34:AE35"/>
    <mergeCell ref="AF34:AH35"/>
    <mergeCell ref="AF36:AH36"/>
    <mergeCell ref="W34:Y34"/>
    <mergeCell ref="N35:P35"/>
    <mergeCell ref="Q35:S35"/>
    <mergeCell ref="T35:V35"/>
    <mergeCell ref="Q34:S34"/>
    <mergeCell ref="T34:V34"/>
    <mergeCell ref="H27:R27"/>
    <mergeCell ref="A34:B34"/>
    <mergeCell ref="C34:F34"/>
    <mergeCell ref="G34:I34"/>
    <mergeCell ref="AX34:BA36"/>
    <mergeCell ref="AI34:AK35"/>
    <mergeCell ref="A35:B35"/>
    <mergeCell ref="C35:F35"/>
    <mergeCell ref="G35:I35"/>
    <mergeCell ref="J35:M35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99"/>
  <sheetViews>
    <sheetView tabSelected="1" view="pageBreakPreview" zoomScale="75" zoomScaleNormal="75" zoomScaleSheetLayoutView="75" zoomScalePageLayoutView="0" workbookViewId="0" topLeftCell="A1">
      <selection activeCell="E12" sqref="E12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10.625" style="2" customWidth="1"/>
    <col min="12" max="12" width="8.375" style="2" customWidth="1"/>
    <col min="13" max="13" width="9.875" style="2" customWidth="1"/>
    <col min="14" max="14" width="9.75390625" style="2" customWidth="1"/>
    <col min="15" max="15" width="7.625" style="2" customWidth="1"/>
    <col min="16" max="16" width="7.125" style="2" customWidth="1"/>
    <col min="17" max="17" width="10.37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47" width="9.125" style="5" customWidth="1"/>
    <col min="48" max="48" width="11.75390625" style="2" hidden="1" customWidth="1"/>
    <col min="49" max="51" width="0" style="2" hidden="1" customWidth="1"/>
    <col min="52" max="16384" width="9.125" style="2" customWidth="1"/>
  </cols>
  <sheetData>
    <row r="1" spans="1:47" s="6" customFormat="1" ht="19.5" thickBot="1">
      <c r="A1" s="832" t="s">
        <v>159</v>
      </c>
      <c r="B1" s="833"/>
      <c r="C1" s="834"/>
      <c r="D1" s="834"/>
      <c r="E1" s="834"/>
      <c r="F1" s="834"/>
      <c r="G1" s="833"/>
      <c r="H1" s="833"/>
      <c r="I1" s="833"/>
      <c r="J1" s="833"/>
      <c r="K1" s="833"/>
      <c r="L1" s="833"/>
      <c r="M1" s="833"/>
      <c r="N1" s="834"/>
      <c r="O1" s="834"/>
      <c r="P1" s="834"/>
      <c r="Q1" s="834"/>
      <c r="R1" s="834"/>
      <c r="S1" s="834"/>
      <c r="T1" s="834"/>
      <c r="U1" s="834"/>
      <c r="V1" s="834"/>
      <c r="W1" s="834"/>
      <c r="X1" s="834"/>
      <c r="Y1" s="834"/>
      <c r="Z1" s="834"/>
      <c r="AA1" s="834"/>
      <c r="AB1" s="834"/>
      <c r="AC1" s="834"/>
      <c r="AD1" s="834"/>
      <c r="AE1" s="834"/>
      <c r="AF1" s="834"/>
      <c r="AG1" s="834"/>
      <c r="AH1" s="834"/>
      <c r="AI1" s="834"/>
      <c r="AJ1" s="834"/>
      <c r="AK1" s="834"/>
      <c r="AL1" s="834"/>
      <c r="AM1" s="834"/>
      <c r="AN1" s="834"/>
      <c r="AO1" s="834"/>
      <c r="AP1" s="834"/>
      <c r="AQ1" s="834"/>
      <c r="AR1" s="834"/>
      <c r="AS1" s="834"/>
      <c r="AT1" s="834"/>
      <c r="AU1" s="835"/>
    </row>
    <row r="2" spans="1:47" s="6" customFormat="1" ht="33" customHeight="1" thickBot="1">
      <c r="A2" s="836" t="s">
        <v>0</v>
      </c>
      <c r="B2" s="837" t="s">
        <v>1</v>
      </c>
      <c r="C2" s="838" t="s">
        <v>2</v>
      </c>
      <c r="D2" s="839"/>
      <c r="E2" s="839"/>
      <c r="F2" s="840"/>
      <c r="G2" s="571" t="s">
        <v>3</v>
      </c>
      <c r="H2" s="569" t="s">
        <v>4</v>
      </c>
      <c r="I2" s="569"/>
      <c r="J2" s="569"/>
      <c r="K2" s="569"/>
      <c r="L2" s="569"/>
      <c r="M2" s="837"/>
      <c r="N2" s="817" t="s">
        <v>5</v>
      </c>
      <c r="O2" s="818"/>
      <c r="P2" s="818"/>
      <c r="Q2" s="818"/>
      <c r="R2" s="818"/>
      <c r="S2" s="818"/>
      <c r="T2" s="818"/>
      <c r="U2" s="818"/>
      <c r="V2" s="818"/>
      <c r="W2" s="818"/>
      <c r="X2" s="818"/>
      <c r="Y2" s="818"/>
      <c r="Z2" s="818"/>
      <c r="AA2" s="818"/>
      <c r="AB2" s="818"/>
      <c r="AC2" s="818"/>
      <c r="AD2" s="818"/>
      <c r="AE2" s="818"/>
      <c r="AF2" s="818"/>
      <c r="AG2" s="818"/>
      <c r="AH2" s="818"/>
      <c r="AI2" s="818"/>
      <c r="AJ2" s="818"/>
      <c r="AK2" s="818"/>
      <c r="AL2" s="818"/>
      <c r="AM2" s="818"/>
      <c r="AN2" s="818"/>
      <c r="AO2" s="818"/>
      <c r="AP2" s="818"/>
      <c r="AQ2" s="818"/>
      <c r="AR2" s="818"/>
      <c r="AS2" s="818"/>
      <c r="AT2" s="818"/>
      <c r="AU2" s="819"/>
    </row>
    <row r="3" spans="1:47" s="6" customFormat="1" ht="17.25" customHeight="1" thickBot="1">
      <c r="A3" s="836"/>
      <c r="B3" s="837"/>
      <c r="C3" s="841"/>
      <c r="D3" s="570"/>
      <c r="E3" s="570"/>
      <c r="F3" s="842"/>
      <c r="G3" s="571"/>
      <c r="H3" s="574" t="s">
        <v>6</v>
      </c>
      <c r="I3" s="575" t="s">
        <v>7</v>
      </c>
      <c r="J3" s="575"/>
      <c r="K3" s="575"/>
      <c r="L3" s="575"/>
      <c r="M3" s="576" t="s">
        <v>8</v>
      </c>
      <c r="N3" s="820" t="s">
        <v>9</v>
      </c>
      <c r="O3" s="821"/>
      <c r="P3" s="822"/>
      <c r="Q3" s="823" t="s">
        <v>10</v>
      </c>
      <c r="R3" s="824"/>
      <c r="S3" s="824"/>
      <c r="T3" s="824"/>
      <c r="U3" s="824"/>
      <c r="V3" s="824"/>
      <c r="W3" s="824"/>
      <c r="X3" s="824"/>
      <c r="Y3" s="824"/>
      <c r="Z3" s="824"/>
      <c r="AA3" s="824"/>
      <c r="AB3" s="824"/>
      <c r="AC3" s="824"/>
      <c r="AD3" s="824"/>
      <c r="AE3" s="824"/>
      <c r="AF3" s="824"/>
      <c r="AG3" s="824"/>
      <c r="AH3" s="824"/>
      <c r="AI3" s="824"/>
      <c r="AJ3" s="824"/>
      <c r="AK3" s="824"/>
      <c r="AL3" s="824"/>
      <c r="AM3" s="824"/>
      <c r="AN3" s="824"/>
      <c r="AO3" s="824"/>
      <c r="AP3" s="824"/>
      <c r="AQ3" s="824"/>
      <c r="AR3" s="824"/>
      <c r="AS3" s="824"/>
      <c r="AT3" s="824"/>
      <c r="AU3" s="825"/>
    </row>
    <row r="4" spans="1:47" s="6" customFormat="1" ht="15.75" customHeight="1" thickBot="1">
      <c r="A4" s="836"/>
      <c r="B4" s="837"/>
      <c r="C4" s="843"/>
      <c r="D4" s="844"/>
      <c r="E4" s="844"/>
      <c r="F4" s="845"/>
      <c r="G4" s="571"/>
      <c r="H4" s="574"/>
      <c r="I4" s="565" t="s">
        <v>11</v>
      </c>
      <c r="J4" s="566" t="s">
        <v>12</v>
      </c>
      <c r="K4" s="566"/>
      <c r="L4" s="566"/>
      <c r="M4" s="576"/>
      <c r="N4" s="826" t="s">
        <v>13</v>
      </c>
      <c r="O4" s="827"/>
      <c r="P4" s="827"/>
      <c r="Q4" s="827"/>
      <c r="R4" s="827"/>
      <c r="S4" s="827"/>
      <c r="T4" s="827"/>
      <c r="U4" s="827"/>
      <c r="V4" s="827"/>
      <c r="W4" s="827"/>
      <c r="X4" s="827"/>
      <c r="Y4" s="827"/>
      <c r="Z4" s="827"/>
      <c r="AA4" s="827"/>
      <c r="AB4" s="827"/>
      <c r="AC4" s="827"/>
      <c r="AD4" s="827"/>
      <c r="AE4" s="827"/>
      <c r="AF4" s="827"/>
      <c r="AG4" s="827"/>
      <c r="AH4" s="827"/>
      <c r="AI4" s="827"/>
      <c r="AJ4" s="827"/>
      <c r="AK4" s="827"/>
      <c r="AL4" s="827"/>
      <c r="AM4" s="827"/>
      <c r="AN4" s="827"/>
      <c r="AO4" s="827"/>
      <c r="AP4" s="827"/>
      <c r="AQ4" s="827"/>
      <c r="AR4" s="827"/>
      <c r="AS4" s="827"/>
      <c r="AT4" s="827"/>
      <c r="AU4" s="828"/>
    </row>
    <row r="5" spans="1:47" s="6" customFormat="1" ht="12.75" customHeight="1" thickBot="1">
      <c r="A5" s="836"/>
      <c r="B5" s="569"/>
      <c r="C5" s="567" t="s">
        <v>14</v>
      </c>
      <c r="D5" s="568" t="s">
        <v>15</v>
      </c>
      <c r="E5" s="815" t="s">
        <v>16</v>
      </c>
      <c r="F5" s="815"/>
      <c r="G5" s="571"/>
      <c r="H5" s="574"/>
      <c r="I5" s="565"/>
      <c r="J5" s="573" t="s">
        <v>17</v>
      </c>
      <c r="K5" s="565" t="s">
        <v>18</v>
      </c>
      <c r="L5" s="565" t="s">
        <v>19</v>
      </c>
      <c r="M5" s="576"/>
      <c r="N5" s="829"/>
      <c r="O5" s="830"/>
      <c r="P5" s="830"/>
      <c r="Q5" s="830"/>
      <c r="R5" s="830"/>
      <c r="S5" s="830"/>
      <c r="T5" s="830"/>
      <c r="U5" s="830"/>
      <c r="V5" s="830"/>
      <c r="W5" s="830"/>
      <c r="X5" s="830"/>
      <c r="Y5" s="830"/>
      <c r="Z5" s="830"/>
      <c r="AA5" s="830"/>
      <c r="AB5" s="830"/>
      <c r="AC5" s="830"/>
      <c r="AD5" s="830"/>
      <c r="AE5" s="830"/>
      <c r="AF5" s="830"/>
      <c r="AG5" s="830"/>
      <c r="AH5" s="830"/>
      <c r="AI5" s="830"/>
      <c r="AJ5" s="830"/>
      <c r="AK5" s="830"/>
      <c r="AL5" s="830"/>
      <c r="AM5" s="830"/>
      <c r="AN5" s="830"/>
      <c r="AO5" s="830"/>
      <c r="AP5" s="830"/>
      <c r="AQ5" s="830"/>
      <c r="AR5" s="830"/>
      <c r="AS5" s="830"/>
      <c r="AT5" s="830"/>
      <c r="AU5" s="831"/>
    </row>
    <row r="6" spans="1:47" s="6" customFormat="1" ht="16.5" thickBot="1">
      <c r="A6" s="836"/>
      <c r="B6" s="569"/>
      <c r="C6" s="567"/>
      <c r="D6" s="568"/>
      <c r="E6" s="816"/>
      <c r="F6" s="816"/>
      <c r="G6" s="571"/>
      <c r="H6" s="574"/>
      <c r="I6" s="565"/>
      <c r="J6" s="573"/>
      <c r="K6" s="565"/>
      <c r="L6" s="565"/>
      <c r="M6" s="576"/>
      <c r="N6" s="68">
        <v>1</v>
      </c>
      <c r="O6" s="69" t="s">
        <v>20</v>
      </c>
      <c r="P6" s="73" t="s">
        <v>21</v>
      </c>
      <c r="Q6" s="72">
        <v>3</v>
      </c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4"/>
      <c r="AU6" s="75"/>
    </row>
    <row r="7" spans="1:47" s="6" customFormat="1" ht="44.25" customHeight="1" thickBot="1">
      <c r="A7" s="836"/>
      <c r="B7" s="569"/>
      <c r="C7" s="567"/>
      <c r="D7" s="568"/>
      <c r="E7" s="849" t="s">
        <v>22</v>
      </c>
      <c r="F7" s="572" t="s">
        <v>23</v>
      </c>
      <c r="G7" s="571"/>
      <c r="H7" s="574"/>
      <c r="I7" s="565"/>
      <c r="J7" s="573"/>
      <c r="K7" s="565"/>
      <c r="L7" s="565"/>
      <c r="M7" s="576"/>
      <c r="N7" s="846" t="s">
        <v>24</v>
      </c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7"/>
      <c r="Z7" s="847"/>
      <c r="AA7" s="847"/>
      <c r="AB7" s="847"/>
      <c r="AC7" s="847"/>
      <c r="AD7" s="847"/>
      <c r="AE7" s="847"/>
      <c r="AF7" s="847"/>
      <c r="AG7" s="847"/>
      <c r="AH7" s="847"/>
      <c r="AI7" s="847"/>
      <c r="AJ7" s="847"/>
      <c r="AK7" s="847"/>
      <c r="AL7" s="847"/>
      <c r="AM7" s="847"/>
      <c r="AN7" s="847"/>
      <c r="AO7" s="847"/>
      <c r="AP7" s="847"/>
      <c r="AQ7" s="847"/>
      <c r="AR7" s="847"/>
      <c r="AS7" s="847"/>
      <c r="AT7" s="847"/>
      <c r="AU7" s="848"/>
    </row>
    <row r="8" spans="1:47" s="6" customFormat="1" ht="16.5" thickBot="1">
      <c r="A8" s="836"/>
      <c r="B8" s="569"/>
      <c r="C8" s="567"/>
      <c r="D8" s="568"/>
      <c r="E8" s="849"/>
      <c r="F8" s="572"/>
      <c r="G8" s="571"/>
      <c r="H8" s="574"/>
      <c r="I8" s="565"/>
      <c r="J8" s="573"/>
      <c r="K8" s="565"/>
      <c r="L8" s="565"/>
      <c r="M8" s="576"/>
      <c r="N8" s="68">
        <v>15</v>
      </c>
      <c r="O8" s="69">
        <v>9</v>
      </c>
      <c r="P8" s="78">
        <v>9</v>
      </c>
      <c r="Q8" s="79">
        <v>15</v>
      </c>
      <c r="R8" s="80"/>
      <c r="S8" s="80"/>
      <c r="T8" s="80"/>
      <c r="U8" s="80"/>
      <c r="V8" s="80"/>
      <c r="W8" s="80"/>
      <c r="X8" s="80"/>
      <c r="Y8" s="70"/>
      <c r="Z8" s="7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71">
        <v>22</v>
      </c>
    </row>
    <row r="9" spans="1:47" s="6" customFormat="1" ht="16.5" thickBot="1">
      <c r="A9" s="60">
        <v>1</v>
      </c>
      <c r="B9" s="61">
        <v>2</v>
      </c>
      <c r="C9" s="62">
        <v>3</v>
      </c>
      <c r="D9" s="63">
        <v>4</v>
      </c>
      <c r="E9" s="63">
        <v>5</v>
      </c>
      <c r="F9" s="64">
        <v>6</v>
      </c>
      <c r="G9" s="65">
        <v>7</v>
      </c>
      <c r="H9" s="66">
        <v>8</v>
      </c>
      <c r="I9" s="63">
        <v>9</v>
      </c>
      <c r="J9" s="63">
        <v>10</v>
      </c>
      <c r="K9" s="63">
        <v>11</v>
      </c>
      <c r="L9" s="63">
        <v>12</v>
      </c>
      <c r="M9" s="67">
        <v>13</v>
      </c>
      <c r="N9" s="56">
        <v>14</v>
      </c>
      <c r="O9" s="57">
        <v>15</v>
      </c>
      <c r="P9" s="58">
        <v>16</v>
      </c>
      <c r="Q9" s="59">
        <v>17</v>
      </c>
      <c r="R9" s="55"/>
      <c r="S9" s="55"/>
      <c r="T9" s="55"/>
      <c r="U9" s="55"/>
      <c r="V9" s="55"/>
      <c r="W9" s="55"/>
      <c r="X9" s="55"/>
      <c r="Y9" s="76"/>
      <c r="Z9" s="76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77">
        <v>18</v>
      </c>
    </row>
    <row r="10" spans="1:47" s="6" customFormat="1" ht="16.5" customHeight="1" thickBot="1">
      <c r="A10" s="762" t="s">
        <v>25</v>
      </c>
      <c r="B10" s="763"/>
      <c r="C10" s="763"/>
      <c r="D10" s="763"/>
      <c r="E10" s="763"/>
      <c r="F10" s="763"/>
      <c r="G10" s="763"/>
      <c r="H10" s="763"/>
      <c r="I10" s="763"/>
      <c r="J10" s="763"/>
      <c r="K10" s="763"/>
      <c r="L10" s="763"/>
      <c r="M10" s="763"/>
      <c r="N10" s="763"/>
      <c r="O10" s="763"/>
      <c r="P10" s="763"/>
      <c r="Q10" s="763"/>
      <c r="R10" s="763"/>
      <c r="S10" s="763"/>
      <c r="T10" s="763"/>
      <c r="U10" s="763"/>
      <c r="V10" s="763"/>
      <c r="W10" s="763"/>
      <c r="X10" s="763"/>
      <c r="Y10" s="763"/>
      <c r="Z10" s="763"/>
      <c r="AA10" s="763"/>
      <c r="AB10" s="763"/>
      <c r="AC10" s="763"/>
      <c r="AD10" s="763"/>
      <c r="AE10" s="763"/>
      <c r="AF10" s="763"/>
      <c r="AG10" s="763"/>
      <c r="AH10" s="763"/>
      <c r="AI10" s="763"/>
      <c r="AJ10" s="763"/>
      <c r="AK10" s="763"/>
      <c r="AL10" s="763"/>
      <c r="AM10" s="763"/>
      <c r="AN10" s="763"/>
      <c r="AO10" s="763"/>
      <c r="AP10" s="763"/>
      <c r="AQ10" s="763"/>
      <c r="AR10" s="763"/>
      <c r="AS10" s="763"/>
      <c r="AT10" s="763"/>
      <c r="AU10" s="783"/>
    </row>
    <row r="11" spans="1:47" s="6" customFormat="1" ht="16.5" customHeight="1" thickBot="1">
      <c r="A11" s="796" t="s">
        <v>163</v>
      </c>
      <c r="B11" s="797"/>
      <c r="C11" s="797"/>
      <c r="D11" s="797"/>
      <c r="E11" s="797"/>
      <c r="F11" s="797"/>
      <c r="G11" s="797"/>
      <c r="H11" s="797"/>
      <c r="I11" s="797"/>
      <c r="J11" s="797"/>
      <c r="K11" s="797"/>
      <c r="L11" s="797"/>
      <c r="M11" s="797"/>
      <c r="N11" s="792"/>
      <c r="O11" s="792"/>
      <c r="P11" s="792"/>
      <c r="Q11" s="797"/>
      <c r="R11" s="797"/>
      <c r="S11" s="797"/>
      <c r="T11" s="797"/>
      <c r="U11" s="797"/>
      <c r="V11" s="797"/>
      <c r="W11" s="797"/>
      <c r="X11" s="797"/>
      <c r="Y11" s="797"/>
      <c r="Z11" s="797"/>
      <c r="AA11" s="797"/>
      <c r="AB11" s="797"/>
      <c r="AC11" s="797"/>
      <c r="AD11" s="797"/>
      <c r="AE11" s="797"/>
      <c r="AF11" s="797"/>
      <c r="AG11" s="797"/>
      <c r="AH11" s="797"/>
      <c r="AI11" s="797"/>
      <c r="AJ11" s="797"/>
      <c r="AK11" s="797"/>
      <c r="AL11" s="797"/>
      <c r="AM11" s="797"/>
      <c r="AN11" s="797"/>
      <c r="AO11" s="797"/>
      <c r="AP11" s="797"/>
      <c r="AQ11" s="797"/>
      <c r="AR11" s="797"/>
      <c r="AS11" s="797"/>
      <c r="AT11" s="797"/>
      <c r="AU11" s="798"/>
    </row>
    <row r="12" spans="1:47" s="6" customFormat="1" ht="36.75" customHeight="1">
      <c r="A12" s="264" t="s">
        <v>26</v>
      </c>
      <c r="B12" s="355" t="s">
        <v>38</v>
      </c>
      <c r="C12" s="267">
        <v>1</v>
      </c>
      <c r="D12" s="272"/>
      <c r="E12" s="272"/>
      <c r="F12" s="356"/>
      <c r="G12" s="357">
        <v>3</v>
      </c>
      <c r="H12" s="358">
        <f>G12*30</f>
        <v>90</v>
      </c>
      <c r="I12" s="359">
        <f>SUM(J12:L12)</f>
        <v>30</v>
      </c>
      <c r="J12" s="359">
        <v>20</v>
      </c>
      <c r="K12" s="359"/>
      <c r="L12" s="359">
        <v>10</v>
      </c>
      <c r="M12" s="360">
        <f>H12-I12</f>
        <v>60</v>
      </c>
      <c r="N12" s="361">
        <v>2</v>
      </c>
      <c r="O12" s="362"/>
      <c r="P12" s="362"/>
      <c r="Q12" s="363"/>
      <c r="R12" s="100"/>
      <c r="S12" s="103" t="s">
        <v>39</v>
      </c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2"/>
    </row>
    <row r="13" spans="1:47" s="6" customFormat="1" ht="27" customHeight="1">
      <c r="A13" s="364" t="s">
        <v>165</v>
      </c>
      <c r="B13" s="365" t="s">
        <v>91</v>
      </c>
      <c r="C13" s="366"/>
      <c r="D13" s="224">
        <v>2</v>
      </c>
      <c r="E13" s="367"/>
      <c r="F13" s="368"/>
      <c r="G13" s="369">
        <v>3</v>
      </c>
      <c r="H13" s="370">
        <f>G13*30</f>
        <v>90</v>
      </c>
      <c r="I13" s="371">
        <f>SUM(J13:L13)</f>
        <v>36</v>
      </c>
      <c r="J13" s="372">
        <v>18</v>
      </c>
      <c r="K13" s="372"/>
      <c r="L13" s="372">
        <v>18</v>
      </c>
      <c r="M13" s="373">
        <f>H13-I13</f>
        <v>54</v>
      </c>
      <c r="N13" s="374"/>
      <c r="O13" s="375">
        <v>2</v>
      </c>
      <c r="P13" s="375">
        <v>2</v>
      </c>
      <c r="Q13" s="376"/>
      <c r="R13" s="98"/>
      <c r="S13" s="98" t="s">
        <v>30</v>
      </c>
      <c r="T13" s="98">
        <v>1</v>
      </c>
      <c r="U13" s="98">
        <v>1</v>
      </c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9"/>
    </row>
    <row r="14" spans="1:47" s="6" customFormat="1" ht="30.75" customHeight="1">
      <c r="A14" s="109" t="s">
        <v>169</v>
      </c>
      <c r="B14" s="377" t="s">
        <v>27</v>
      </c>
      <c r="C14" s="282"/>
      <c r="D14" s="378"/>
      <c r="E14" s="378"/>
      <c r="F14" s="379"/>
      <c r="G14" s="380">
        <f aca="true" t="shared" si="0" ref="G14:M14">SUM(G15:G16)</f>
        <v>3.5</v>
      </c>
      <c r="H14" s="381">
        <f t="shared" si="0"/>
        <v>105</v>
      </c>
      <c r="I14" s="382">
        <f t="shared" si="0"/>
        <v>66</v>
      </c>
      <c r="J14" s="382">
        <f t="shared" si="0"/>
        <v>0</v>
      </c>
      <c r="K14" s="382">
        <f t="shared" si="0"/>
        <v>0</v>
      </c>
      <c r="L14" s="382">
        <f t="shared" si="0"/>
        <v>66</v>
      </c>
      <c r="M14" s="383">
        <f t="shared" si="0"/>
        <v>39</v>
      </c>
      <c r="N14" s="384"/>
      <c r="O14" s="385"/>
      <c r="P14" s="385"/>
      <c r="Q14" s="107"/>
      <c r="R14" s="98"/>
      <c r="S14" s="98" t="s">
        <v>28</v>
      </c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9"/>
    </row>
    <row r="15" spans="1:47" s="6" customFormat="1" ht="33" customHeight="1">
      <c r="A15" s="109" t="s">
        <v>170</v>
      </c>
      <c r="B15" s="302" t="s">
        <v>27</v>
      </c>
      <c r="C15" s="157"/>
      <c r="D15" s="146">
        <v>1</v>
      </c>
      <c r="E15" s="146"/>
      <c r="F15" s="148"/>
      <c r="G15" s="303">
        <v>1.5</v>
      </c>
      <c r="H15" s="304">
        <f>G15*30</f>
        <v>45</v>
      </c>
      <c r="I15" s="305">
        <f>J15+K15+L15</f>
        <v>30</v>
      </c>
      <c r="J15" s="306"/>
      <c r="K15" s="306"/>
      <c r="L15" s="306">
        <v>30</v>
      </c>
      <c r="M15" s="207">
        <f>H15-I15</f>
        <v>15</v>
      </c>
      <c r="N15" s="157">
        <v>2</v>
      </c>
      <c r="O15" s="158"/>
      <c r="P15" s="148"/>
      <c r="Q15" s="107"/>
      <c r="R15" s="98"/>
      <c r="S15" s="98" t="s">
        <v>29</v>
      </c>
      <c r="T15" s="98"/>
      <c r="U15" s="98"/>
      <c r="V15" s="98">
        <v>1</v>
      </c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9"/>
    </row>
    <row r="16" spans="1:47" s="6" customFormat="1" ht="32.25" customHeight="1" thickBot="1">
      <c r="A16" s="109" t="s">
        <v>171</v>
      </c>
      <c r="B16" s="307" t="s">
        <v>27</v>
      </c>
      <c r="C16" s="308">
        <v>2</v>
      </c>
      <c r="D16" s="309"/>
      <c r="E16" s="309"/>
      <c r="F16" s="310"/>
      <c r="G16" s="311">
        <v>2</v>
      </c>
      <c r="H16" s="312">
        <f>G16*30</f>
        <v>60</v>
      </c>
      <c r="I16" s="313">
        <f>J16+K16+L16</f>
        <v>36</v>
      </c>
      <c r="J16" s="314"/>
      <c r="K16" s="314"/>
      <c r="L16" s="314">
        <v>36</v>
      </c>
      <c r="M16" s="315">
        <f>H16-I16</f>
        <v>24</v>
      </c>
      <c r="N16" s="308"/>
      <c r="O16" s="316">
        <v>2</v>
      </c>
      <c r="P16" s="310">
        <v>2</v>
      </c>
      <c r="Q16" s="107"/>
      <c r="R16" s="98"/>
      <c r="S16" s="98" t="s">
        <v>30</v>
      </c>
      <c r="T16" s="98">
        <v>1</v>
      </c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9"/>
    </row>
    <row r="17" spans="1:47" s="6" customFormat="1" ht="21.75" customHeight="1" thickBot="1">
      <c r="A17" s="747" t="s">
        <v>94</v>
      </c>
      <c r="B17" s="748"/>
      <c r="C17" s="786"/>
      <c r="D17" s="787"/>
      <c r="E17" s="787"/>
      <c r="F17" s="788"/>
      <c r="G17" s="317">
        <f aca="true" t="shared" si="1" ref="G17:M17">G12+G13+G14</f>
        <v>9.5</v>
      </c>
      <c r="H17" s="318">
        <f t="shared" si="1"/>
        <v>285</v>
      </c>
      <c r="I17" s="318">
        <f t="shared" si="1"/>
        <v>132</v>
      </c>
      <c r="J17" s="318">
        <f t="shared" si="1"/>
        <v>38</v>
      </c>
      <c r="K17" s="318">
        <f t="shared" si="1"/>
        <v>0</v>
      </c>
      <c r="L17" s="318">
        <f t="shared" si="1"/>
        <v>94</v>
      </c>
      <c r="M17" s="319">
        <f t="shared" si="1"/>
        <v>153</v>
      </c>
      <c r="N17" s="320">
        <f>SUM(N12:N16)</f>
        <v>4</v>
      </c>
      <c r="O17" s="243">
        <f>SUM(O12:O16)</f>
        <v>4</v>
      </c>
      <c r="P17" s="321">
        <f>SUM(P12:P16)</f>
        <v>4</v>
      </c>
      <c r="Q17" s="242"/>
      <c r="R17" s="243">
        <f aca="true" t="shared" si="2" ref="R17:AT17">SUM(R12:R16)</f>
        <v>0</v>
      </c>
      <c r="S17" s="243">
        <f t="shared" si="2"/>
        <v>0</v>
      </c>
      <c r="T17" s="243">
        <f t="shared" si="2"/>
        <v>2</v>
      </c>
      <c r="U17" s="243">
        <f t="shared" si="2"/>
        <v>1</v>
      </c>
      <c r="V17" s="243">
        <f t="shared" si="2"/>
        <v>1</v>
      </c>
      <c r="W17" s="243">
        <f t="shared" si="2"/>
        <v>0</v>
      </c>
      <c r="X17" s="243">
        <f t="shared" si="2"/>
        <v>0</v>
      </c>
      <c r="Y17" s="243">
        <f t="shared" si="2"/>
        <v>0</v>
      </c>
      <c r="Z17" s="243">
        <f t="shared" si="2"/>
        <v>0</v>
      </c>
      <c r="AA17" s="243">
        <f t="shared" si="2"/>
        <v>0</v>
      </c>
      <c r="AB17" s="243">
        <f t="shared" si="2"/>
        <v>0</v>
      </c>
      <c r="AC17" s="243">
        <f t="shared" si="2"/>
        <v>0</v>
      </c>
      <c r="AD17" s="243">
        <f t="shared" si="2"/>
        <v>0</v>
      </c>
      <c r="AE17" s="243">
        <f t="shared" si="2"/>
        <v>0</v>
      </c>
      <c r="AF17" s="243">
        <f t="shared" si="2"/>
        <v>0</v>
      </c>
      <c r="AG17" s="243">
        <f t="shared" si="2"/>
        <v>0</v>
      </c>
      <c r="AH17" s="243">
        <f t="shared" si="2"/>
        <v>0</v>
      </c>
      <c r="AI17" s="243">
        <f t="shared" si="2"/>
        <v>0</v>
      </c>
      <c r="AJ17" s="243">
        <f t="shared" si="2"/>
        <v>0</v>
      </c>
      <c r="AK17" s="243">
        <f t="shared" si="2"/>
        <v>0</v>
      </c>
      <c r="AL17" s="243">
        <f t="shared" si="2"/>
        <v>0</v>
      </c>
      <c r="AM17" s="243">
        <f t="shared" si="2"/>
        <v>0</v>
      </c>
      <c r="AN17" s="243">
        <f t="shared" si="2"/>
        <v>0</v>
      </c>
      <c r="AO17" s="243">
        <f t="shared" si="2"/>
        <v>0</v>
      </c>
      <c r="AP17" s="243">
        <f t="shared" si="2"/>
        <v>0</v>
      </c>
      <c r="AQ17" s="243">
        <f t="shared" si="2"/>
        <v>0</v>
      </c>
      <c r="AR17" s="243">
        <f t="shared" si="2"/>
        <v>0</v>
      </c>
      <c r="AS17" s="243">
        <f t="shared" si="2"/>
        <v>0</v>
      </c>
      <c r="AT17" s="243">
        <f t="shared" si="2"/>
        <v>0</v>
      </c>
      <c r="AU17" s="321"/>
    </row>
    <row r="18" spans="1:47" s="6" customFormat="1" ht="21.75" customHeight="1" thickBot="1">
      <c r="A18" s="743" t="s">
        <v>164</v>
      </c>
      <c r="B18" s="744"/>
      <c r="C18" s="744"/>
      <c r="D18" s="744"/>
      <c r="E18" s="744"/>
      <c r="F18" s="744"/>
      <c r="G18" s="744"/>
      <c r="H18" s="745"/>
      <c r="I18" s="745"/>
      <c r="J18" s="745"/>
      <c r="K18" s="745"/>
      <c r="L18" s="745"/>
      <c r="M18" s="745"/>
      <c r="N18" s="745"/>
      <c r="O18" s="745"/>
      <c r="P18" s="745"/>
      <c r="Q18" s="744"/>
      <c r="R18" s="744"/>
      <c r="S18" s="744"/>
      <c r="T18" s="744"/>
      <c r="U18" s="744"/>
      <c r="V18" s="744"/>
      <c r="W18" s="744"/>
      <c r="X18" s="744"/>
      <c r="Y18" s="744"/>
      <c r="Z18" s="744"/>
      <c r="AA18" s="744"/>
      <c r="AB18" s="744"/>
      <c r="AC18" s="744"/>
      <c r="AD18" s="744"/>
      <c r="AE18" s="744"/>
      <c r="AF18" s="744"/>
      <c r="AG18" s="744"/>
      <c r="AH18" s="744"/>
      <c r="AI18" s="744"/>
      <c r="AJ18" s="744"/>
      <c r="AK18" s="744"/>
      <c r="AL18" s="744"/>
      <c r="AM18" s="744"/>
      <c r="AN18" s="744"/>
      <c r="AO18" s="744"/>
      <c r="AP18" s="744"/>
      <c r="AQ18" s="744"/>
      <c r="AR18" s="744"/>
      <c r="AS18" s="744"/>
      <c r="AT18" s="744"/>
      <c r="AU18" s="746"/>
    </row>
    <row r="19" spans="1:48" s="6" customFormat="1" ht="36" customHeight="1">
      <c r="A19" s="264" t="s">
        <v>31</v>
      </c>
      <c r="B19" s="322" t="s">
        <v>103</v>
      </c>
      <c r="C19" s="222"/>
      <c r="D19" s="223">
        <v>1</v>
      </c>
      <c r="E19" s="223"/>
      <c r="F19" s="170"/>
      <c r="G19" s="323">
        <v>4</v>
      </c>
      <c r="H19" s="324">
        <f>G19*30</f>
        <v>120</v>
      </c>
      <c r="I19" s="325">
        <f>SUM(J19:L19)</f>
        <v>45</v>
      </c>
      <c r="J19" s="326">
        <v>30</v>
      </c>
      <c r="K19" s="326"/>
      <c r="L19" s="326">
        <v>15</v>
      </c>
      <c r="M19" s="327">
        <f>H19-I19</f>
        <v>75</v>
      </c>
      <c r="N19" s="328">
        <v>3</v>
      </c>
      <c r="O19" s="329"/>
      <c r="P19" s="330"/>
      <c r="Q19" s="267"/>
      <c r="R19" s="100"/>
      <c r="S19" s="103" t="s">
        <v>36</v>
      </c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2"/>
      <c r="AV19" s="143">
        <f>I19/H19</f>
        <v>0.375</v>
      </c>
    </row>
    <row r="20" spans="1:48" s="6" customFormat="1" ht="30" customHeight="1" hidden="1">
      <c r="A20" s="331"/>
      <c r="B20" s="332"/>
      <c r="C20" s="107"/>
      <c r="D20" s="106"/>
      <c r="E20" s="106"/>
      <c r="F20" s="301"/>
      <c r="G20" s="266"/>
      <c r="H20" s="273"/>
      <c r="I20" s="333"/>
      <c r="J20" s="270"/>
      <c r="K20" s="110"/>
      <c r="L20" s="110"/>
      <c r="M20" s="278"/>
      <c r="N20" s="107"/>
      <c r="O20" s="106"/>
      <c r="P20" s="108"/>
      <c r="Q20" s="166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9"/>
      <c r="AV20" s="143" t="e">
        <f aca="true" t="shared" si="3" ref="AV20:AV26">I20/H20</f>
        <v>#DIV/0!</v>
      </c>
    </row>
    <row r="21" spans="1:48" s="6" customFormat="1" ht="50.25" customHeight="1" hidden="1">
      <c r="A21" s="193"/>
      <c r="B21" s="332"/>
      <c r="C21" s="107"/>
      <c r="D21" s="279"/>
      <c r="E21" s="106"/>
      <c r="F21" s="301"/>
      <c r="G21" s="266"/>
      <c r="H21" s="273"/>
      <c r="I21" s="333"/>
      <c r="J21" s="270"/>
      <c r="K21" s="110"/>
      <c r="L21" s="110"/>
      <c r="M21" s="278"/>
      <c r="N21" s="107"/>
      <c r="O21" s="106"/>
      <c r="P21" s="108"/>
      <c r="Q21" s="166"/>
      <c r="S21" s="98"/>
      <c r="T21" s="98"/>
      <c r="U21" s="98"/>
      <c r="V21" s="98"/>
      <c r="Y21" s="98"/>
      <c r="Z21" s="98"/>
      <c r="AU21" s="99"/>
      <c r="AV21" s="143" t="e">
        <f t="shared" si="3"/>
        <v>#DIV/0!</v>
      </c>
    </row>
    <row r="22" spans="1:48" s="140" customFormat="1" ht="35.25" customHeight="1">
      <c r="A22" s="109" t="s">
        <v>32</v>
      </c>
      <c r="B22" s="298" t="s">
        <v>121</v>
      </c>
      <c r="C22" s="334"/>
      <c r="D22" s="279">
        <v>1</v>
      </c>
      <c r="E22" s="110"/>
      <c r="F22" s="335"/>
      <c r="G22" s="266">
        <v>3</v>
      </c>
      <c r="H22" s="273">
        <f aca="true" t="shared" si="4" ref="H22:H27">G22*30</f>
        <v>90</v>
      </c>
      <c r="I22" s="333">
        <f>SUM(J22:L22)</f>
        <v>30</v>
      </c>
      <c r="J22" s="110">
        <v>15</v>
      </c>
      <c r="K22" s="110"/>
      <c r="L22" s="110">
        <v>15</v>
      </c>
      <c r="M22" s="278">
        <f>H22-I22</f>
        <v>60</v>
      </c>
      <c r="N22" s="107">
        <v>2</v>
      </c>
      <c r="O22" s="106"/>
      <c r="P22" s="108"/>
      <c r="Q22" s="166"/>
      <c r="R22" s="6"/>
      <c r="S22" s="98"/>
      <c r="T22" s="98" t="s">
        <v>41</v>
      </c>
      <c r="U22" s="98" t="s">
        <v>42</v>
      </c>
      <c r="V22" s="98" t="s">
        <v>43</v>
      </c>
      <c r="W22" s="6"/>
      <c r="X22" s="6"/>
      <c r="Y22" s="98"/>
      <c r="Z22" s="98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99"/>
      <c r="AV22" s="143">
        <f t="shared" si="3"/>
        <v>0.3333333333333333</v>
      </c>
    </row>
    <row r="23" spans="1:48" s="140" customFormat="1" ht="36" customHeight="1">
      <c r="A23" s="193" t="s">
        <v>33</v>
      </c>
      <c r="B23" s="336" t="s">
        <v>92</v>
      </c>
      <c r="C23" s="337"/>
      <c r="D23" s="338">
        <v>2</v>
      </c>
      <c r="E23" s="339"/>
      <c r="F23" s="340"/>
      <c r="G23" s="510">
        <v>3</v>
      </c>
      <c r="H23" s="511">
        <f t="shared" si="4"/>
        <v>90</v>
      </c>
      <c r="I23" s="512">
        <f>SUM(J23:L23)</f>
        <v>36</v>
      </c>
      <c r="J23" s="513">
        <v>18</v>
      </c>
      <c r="K23" s="514"/>
      <c r="L23" s="513">
        <v>18</v>
      </c>
      <c r="M23" s="515">
        <f>H23-I23</f>
        <v>54</v>
      </c>
      <c r="N23" s="563"/>
      <c r="O23" s="341">
        <v>2</v>
      </c>
      <c r="P23" s="342">
        <v>2</v>
      </c>
      <c r="Q23" s="343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4"/>
      <c r="AV23" s="143">
        <f t="shared" si="3"/>
        <v>0.4</v>
      </c>
    </row>
    <row r="24" spans="1:48" s="140" customFormat="1" ht="27" customHeight="1">
      <c r="A24" s="344" t="s">
        <v>166</v>
      </c>
      <c r="B24" s="286" t="s">
        <v>146</v>
      </c>
      <c r="C24" s="300">
        <v>1</v>
      </c>
      <c r="D24" s="224"/>
      <c r="E24" s="300"/>
      <c r="F24" s="301"/>
      <c r="G24" s="516">
        <v>4.5</v>
      </c>
      <c r="H24" s="511">
        <f t="shared" si="4"/>
        <v>135</v>
      </c>
      <c r="I24" s="517">
        <f>J24+K24+L24</f>
        <v>45</v>
      </c>
      <c r="J24" s="513">
        <v>30</v>
      </c>
      <c r="K24" s="514"/>
      <c r="L24" s="513">
        <v>15</v>
      </c>
      <c r="M24" s="515">
        <f>H24-I24</f>
        <v>90</v>
      </c>
      <c r="N24" s="563">
        <v>3</v>
      </c>
      <c r="O24" s="341"/>
      <c r="P24" s="342"/>
      <c r="Q24" s="345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4"/>
      <c r="AV24" s="143">
        <f>I24/H24</f>
        <v>0.3333333333333333</v>
      </c>
    </row>
    <row r="25" spans="1:48" s="140" customFormat="1" ht="36" customHeight="1">
      <c r="A25" s="193" t="s">
        <v>167</v>
      </c>
      <c r="B25" s="298" t="s">
        <v>126</v>
      </c>
      <c r="C25" s="299">
        <v>2</v>
      </c>
      <c r="D25" s="224"/>
      <c r="E25" s="300"/>
      <c r="F25" s="301"/>
      <c r="G25" s="510">
        <v>5</v>
      </c>
      <c r="H25" s="511">
        <f t="shared" si="4"/>
        <v>150</v>
      </c>
      <c r="I25" s="512">
        <f>SUM(J25:L25)</f>
        <v>54</v>
      </c>
      <c r="J25" s="513">
        <v>36</v>
      </c>
      <c r="K25" s="513">
        <v>18</v>
      </c>
      <c r="L25" s="513"/>
      <c r="M25" s="515">
        <f>H25-I25</f>
        <v>96</v>
      </c>
      <c r="N25" s="563"/>
      <c r="O25" s="341">
        <v>3</v>
      </c>
      <c r="P25" s="342">
        <v>3</v>
      </c>
      <c r="Q25" s="343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9"/>
      <c r="AV25" s="474">
        <f t="shared" si="3"/>
        <v>0.36</v>
      </c>
    </row>
    <row r="26" spans="1:48" s="140" customFormat="1" ht="36" customHeight="1" thickBot="1">
      <c r="A26" s="221" t="s">
        <v>168</v>
      </c>
      <c r="B26" s="346" t="s">
        <v>127</v>
      </c>
      <c r="C26" s="347">
        <v>1</v>
      </c>
      <c r="D26" s="348"/>
      <c r="E26" s="349"/>
      <c r="F26" s="350"/>
      <c r="G26" s="518">
        <v>4.5</v>
      </c>
      <c r="H26" s="519">
        <f t="shared" si="4"/>
        <v>135</v>
      </c>
      <c r="I26" s="520">
        <f>SUM(J26:L26)</f>
        <v>45</v>
      </c>
      <c r="J26" s="521">
        <v>30</v>
      </c>
      <c r="K26" s="522"/>
      <c r="L26" s="521">
        <v>15</v>
      </c>
      <c r="M26" s="523">
        <f>H26-I26</f>
        <v>90</v>
      </c>
      <c r="N26" s="564">
        <v>3</v>
      </c>
      <c r="O26" s="351"/>
      <c r="P26" s="352"/>
      <c r="Q26" s="353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1"/>
      <c r="AV26" s="143">
        <f t="shared" si="3"/>
        <v>0.3333333333333333</v>
      </c>
    </row>
    <row r="27" spans="1:47" s="6" customFormat="1" ht="21.75" customHeight="1" thickBot="1">
      <c r="A27" s="794" t="s">
        <v>105</v>
      </c>
      <c r="B27" s="795"/>
      <c r="C27" s="784"/>
      <c r="D27" s="785"/>
      <c r="E27" s="785"/>
      <c r="F27" s="785"/>
      <c r="G27" s="386">
        <f>G19+G22+G23+G25+G26+G24</f>
        <v>24</v>
      </c>
      <c r="H27" s="387">
        <f t="shared" si="4"/>
        <v>720</v>
      </c>
      <c r="I27" s="388">
        <f>I19+I22+I23+I25+I26+I24</f>
        <v>255</v>
      </c>
      <c r="J27" s="388">
        <f>J19+J22+J23+J25+J26+J24</f>
        <v>159</v>
      </c>
      <c r="K27" s="388">
        <f>K19+K22+K23+K25+K26+K24</f>
        <v>18</v>
      </c>
      <c r="L27" s="388">
        <f>L19+L22+L23+L25+L26+L24</f>
        <v>78</v>
      </c>
      <c r="M27" s="388">
        <f>M19+M22+M23+M25+M26+M24</f>
        <v>465</v>
      </c>
      <c r="N27" s="389">
        <f>SUM(N19:N26)</f>
        <v>11</v>
      </c>
      <c r="O27" s="389">
        <f>SUM(O19:O26)</f>
        <v>5</v>
      </c>
      <c r="P27" s="390">
        <f>SUM(P19:P26)</f>
        <v>5</v>
      </c>
      <c r="Q27" s="386"/>
      <c r="R27" s="391">
        <f aca="true" t="shared" si="5" ref="R27:AT27">SUM(R3:R23)</f>
        <v>0</v>
      </c>
      <c r="S27" s="392">
        <f t="shared" si="5"/>
        <v>0</v>
      </c>
      <c r="T27" s="392">
        <f t="shared" si="5"/>
        <v>4</v>
      </c>
      <c r="U27" s="392">
        <f t="shared" si="5"/>
        <v>2</v>
      </c>
      <c r="V27" s="392">
        <f t="shared" si="5"/>
        <v>2</v>
      </c>
      <c r="W27" s="392">
        <f t="shared" si="5"/>
        <v>0</v>
      </c>
      <c r="X27" s="392">
        <f t="shared" si="5"/>
        <v>0</v>
      </c>
      <c r="Y27" s="392">
        <f t="shared" si="5"/>
        <v>0</v>
      </c>
      <c r="Z27" s="392">
        <f t="shared" si="5"/>
        <v>0</v>
      </c>
      <c r="AA27" s="392">
        <f t="shared" si="5"/>
        <v>0</v>
      </c>
      <c r="AB27" s="392">
        <f t="shared" si="5"/>
        <v>0</v>
      </c>
      <c r="AC27" s="392">
        <f t="shared" si="5"/>
        <v>0</v>
      </c>
      <c r="AD27" s="392">
        <f t="shared" si="5"/>
        <v>0</v>
      </c>
      <c r="AE27" s="392">
        <f t="shared" si="5"/>
        <v>0</v>
      </c>
      <c r="AF27" s="392">
        <f t="shared" si="5"/>
        <v>0</v>
      </c>
      <c r="AG27" s="392">
        <f t="shared" si="5"/>
        <v>0</v>
      </c>
      <c r="AH27" s="392">
        <f t="shared" si="5"/>
        <v>0</v>
      </c>
      <c r="AI27" s="392">
        <f t="shared" si="5"/>
        <v>0</v>
      </c>
      <c r="AJ27" s="392">
        <f t="shared" si="5"/>
        <v>0</v>
      </c>
      <c r="AK27" s="392">
        <f t="shared" si="5"/>
        <v>0</v>
      </c>
      <c r="AL27" s="392">
        <f t="shared" si="5"/>
        <v>0</v>
      </c>
      <c r="AM27" s="392">
        <f t="shared" si="5"/>
        <v>0</v>
      </c>
      <c r="AN27" s="392">
        <f t="shared" si="5"/>
        <v>0</v>
      </c>
      <c r="AO27" s="392">
        <f t="shared" si="5"/>
        <v>0</v>
      </c>
      <c r="AP27" s="392">
        <f t="shared" si="5"/>
        <v>0</v>
      </c>
      <c r="AQ27" s="392">
        <f t="shared" si="5"/>
        <v>0</v>
      </c>
      <c r="AR27" s="392">
        <f t="shared" si="5"/>
        <v>0</v>
      </c>
      <c r="AS27" s="392">
        <f t="shared" si="5"/>
        <v>0</v>
      </c>
      <c r="AT27" s="392">
        <f t="shared" si="5"/>
        <v>0</v>
      </c>
      <c r="AU27" s="393"/>
    </row>
    <row r="28" spans="1:47" s="6" customFormat="1" ht="18" customHeight="1" thickBot="1">
      <c r="A28" s="766" t="s">
        <v>118</v>
      </c>
      <c r="B28" s="767"/>
      <c r="C28" s="767"/>
      <c r="D28" s="767"/>
      <c r="E28" s="767"/>
      <c r="F28" s="767"/>
      <c r="G28" s="767"/>
      <c r="H28" s="767"/>
      <c r="I28" s="767"/>
      <c r="J28" s="767"/>
      <c r="K28" s="767"/>
      <c r="L28" s="767"/>
      <c r="M28" s="767"/>
      <c r="N28" s="789"/>
      <c r="O28" s="789"/>
      <c r="P28" s="789"/>
      <c r="Q28" s="790"/>
      <c r="R28" s="790"/>
      <c r="S28" s="790"/>
      <c r="T28" s="790"/>
      <c r="U28" s="790"/>
      <c r="V28" s="790"/>
      <c r="W28" s="790"/>
      <c r="X28" s="790"/>
      <c r="Y28" s="790"/>
      <c r="Z28" s="790"/>
      <c r="AA28" s="790"/>
      <c r="AB28" s="790"/>
      <c r="AC28" s="790"/>
      <c r="AD28" s="790"/>
      <c r="AE28" s="790"/>
      <c r="AF28" s="790"/>
      <c r="AG28" s="790"/>
      <c r="AH28" s="790"/>
      <c r="AI28" s="790"/>
      <c r="AJ28" s="790"/>
      <c r="AK28" s="790"/>
      <c r="AL28" s="790"/>
      <c r="AM28" s="790"/>
      <c r="AN28" s="790"/>
      <c r="AO28" s="790"/>
      <c r="AP28" s="790"/>
      <c r="AQ28" s="790"/>
      <c r="AR28" s="790"/>
      <c r="AS28" s="790"/>
      <c r="AT28" s="790"/>
      <c r="AU28" s="791"/>
    </row>
    <row r="29" spans="1:47" s="140" customFormat="1" ht="18" customHeight="1" thickBot="1">
      <c r="A29" s="234" t="s">
        <v>95</v>
      </c>
      <c r="B29" s="394" t="s">
        <v>44</v>
      </c>
      <c r="C29" s="395"/>
      <c r="D29" s="348">
        <v>3</v>
      </c>
      <c r="E29" s="348"/>
      <c r="F29" s="178"/>
      <c r="G29" s="396">
        <v>6</v>
      </c>
      <c r="H29" s="397">
        <f>G29*30</f>
        <v>180</v>
      </c>
      <c r="I29" s="398"/>
      <c r="J29" s="398"/>
      <c r="K29" s="398"/>
      <c r="L29" s="398"/>
      <c r="M29" s="399">
        <f>H29-I29</f>
        <v>180</v>
      </c>
      <c r="N29" s="282"/>
      <c r="O29" s="354"/>
      <c r="P29" s="400"/>
      <c r="Q29" s="401"/>
      <c r="R29" s="402"/>
      <c r="S29" s="402"/>
      <c r="T29" s="402"/>
      <c r="U29" s="402"/>
      <c r="V29" s="402"/>
      <c r="W29" s="402"/>
      <c r="X29" s="402"/>
      <c r="Y29" s="402"/>
      <c r="Z29" s="402"/>
      <c r="AA29" s="402"/>
      <c r="AB29" s="402"/>
      <c r="AC29" s="402"/>
      <c r="AD29" s="402"/>
      <c r="AE29" s="402"/>
      <c r="AF29" s="402"/>
      <c r="AG29" s="402"/>
      <c r="AH29" s="402"/>
      <c r="AI29" s="402"/>
      <c r="AJ29" s="402"/>
      <c r="AK29" s="402"/>
      <c r="AL29" s="402"/>
      <c r="AM29" s="402"/>
      <c r="AN29" s="402"/>
      <c r="AO29" s="402"/>
      <c r="AP29" s="402"/>
      <c r="AQ29" s="402"/>
      <c r="AR29" s="402"/>
      <c r="AS29" s="402"/>
      <c r="AT29" s="402"/>
      <c r="AU29" s="403"/>
    </row>
    <row r="30" spans="1:47" s="140" customFormat="1" ht="21.75" customHeight="1" thickBot="1">
      <c r="A30" s="747" t="s">
        <v>96</v>
      </c>
      <c r="B30" s="748"/>
      <c r="C30" s="759"/>
      <c r="D30" s="760"/>
      <c r="E30" s="760"/>
      <c r="F30" s="761"/>
      <c r="G30" s="404">
        <f aca="true" t="shared" si="6" ref="G30:M30">SUM(G29:G29)</f>
        <v>6</v>
      </c>
      <c r="H30" s="397">
        <f t="shared" si="6"/>
        <v>180</v>
      </c>
      <c r="I30" s="397">
        <f t="shared" si="6"/>
        <v>0</v>
      </c>
      <c r="J30" s="397">
        <f t="shared" si="6"/>
        <v>0</v>
      </c>
      <c r="K30" s="397">
        <f t="shared" si="6"/>
        <v>0</v>
      </c>
      <c r="L30" s="397">
        <f t="shared" si="6"/>
        <v>0</v>
      </c>
      <c r="M30" s="397">
        <f t="shared" si="6"/>
        <v>180</v>
      </c>
      <c r="N30" s="320">
        <f aca="true" t="shared" si="7" ref="N30:AT30">SUM(N29:N29)</f>
        <v>0</v>
      </c>
      <c r="O30" s="243">
        <f t="shared" si="7"/>
        <v>0</v>
      </c>
      <c r="P30" s="321">
        <f t="shared" si="7"/>
        <v>0</v>
      </c>
      <c r="Q30" s="386"/>
      <c r="R30" s="242">
        <f t="shared" si="7"/>
        <v>0</v>
      </c>
      <c r="S30" s="243">
        <f t="shared" si="7"/>
        <v>0</v>
      </c>
      <c r="T30" s="243">
        <f t="shared" si="7"/>
        <v>0</v>
      </c>
      <c r="U30" s="243">
        <f t="shared" si="7"/>
        <v>0</v>
      </c>
      <c r="V30" s="243">
        <f t="shared" si="7"/>
        <v>0</v>
      </c>
      <c r="W30" s="243">
        <f t="shared" si="7"/>
        <v>0</v>
      </c>
      <c r="X30" s="243">
        <f t="shared" si="7"/>
        <v>0</v>
      </c>
      <c r="Y30" s="243">
        <f t="shared" si="7"/>
        <v>0</v>
      </c>
      <c r="Z30" s="243">
        <f t="shared" si="7"/>
        <v>0</v>
      </c>
      <c r="AA30" s="243">
        <f t="shared" si="7"/>
        <v>0</v>
      </c>
      <c r="AB30" s="243">
        <f t="shared" si="7"/>
        <v>0</v>
      </c>
      <c r="AC30" s="243">
        <f t="shared" si="7"/>
        <v>0</v>
      </c>
      <c r="AD30" s="243">
        <f t="shared" si="7"/>
        <v>0</v>
      </c>
      <c r="AE30" s="243">
        <f t="shared" si="7"/>
        <v>0</v>
      </c>
      <c r="AF30" s="243">
        <f t="shared" si="7"/>
        <v>0</v>
      </c>
      <c r="AG30" s="243">
        <f t="shared" si="7"/>
        <v>0</v>
      </c>
      <c r="AH30" s="243">
        <f t="shared" si="7"/>
        <v>0</v>
      </c>
      <c r="AI30" s="243">
        <f t="shared" si="7"/>
        <v>0</v>
      </c>
      <c r="AJ30" s="243">
        <f t="shared" si="7"/>
        <v>0</v>
      </c>
      <c r="AK30" s="243">
        <f t="shared" si="7"/>
        <v>0</v>
      </c>
      <c r="AL30" s="243">
        <f t="shared" si="7"/>
        <v>0</v>
      </c>
      <c r="AM30" s="243">
        <f t="shared" si="7"/>
        <v>0</v>
      </c>
      <c r="AN30" s="243">
        <f t="shared" si="7"/>
        <v>0</v>
      </c>
      <c r="AO30" s="243">
        <f t="shared" si="7"/>
        <v>0</v>
      </c>
      <c r="AP30" s="243">
        <f t="shared" si="7"/>
        <v>0</v>
      </c>
      <c r="AQ30" s="243">
        <f t="shared" si="7"/>
        <v>0</v>
      </c>
      <c r="AR30" s="243">
        <f t="shared" si="7"/>
        <v>0</v>
      </c>
      <c r="AS30" s="243">
        <f t="shared" si="7"/>
        <v>0</v>
      </c>
      <c r="AT30" s="243">
        <f t="shared" si="7"/>
        <v>0</v>
      </c>
      <c r="AU30" s="321"/>
    </row>
    <row r="31" spans="1:47" s="140" customFormat="1" ht="21.75" customHeight="1" thickBot="1">
      <c r="A31" s="766" t="s">
        <v>108</v>
      </c>
      <c r="B31" s="767"/>
      <c r="C31" s="767"/>
      <c r="D31" s="767"/>
      <c r="E31" s="767"/>
      <c r="F31" s="767"/>
      <c r="G31" s="767"/>
      <c r="H31" s="767"/>
      <c r="I31" s="767"/>
      <c r="J31" s="767"/>
      <c r="K31" s="767"/>
      <c r="L31" s="767"/>
      <c r="M31" s="767"/>
      <c r="N31" s="767"/>
      <c r="O31" s="767"/>
      <c r="P31" s="767"/>
      <c r="Q31" s="767"/>
      <c r="R31" s="767"/>
      <c r="S31" s="767"/>
      <c r="T31" s="767"/>
      <c r="U31" s="767"/>
      <c r="V31" s="767"/>
      <c r="W31" s="767"/>
      <c r="X31" s="767"/>
      <c r="Y31" s="767"/>
      <c r="Z31" s="767"/>
      <c r="AA31" s="767"/>
      <c r="AB31" s="767"/>
      <c r="AC31" s="767"/>
      <c r="AD31" s="767"/>
      <c r="AE31" s="767"/>
      <c r="AF31" s="767"/>
      <c r="AG31" s="767"/>
      <c r="AH31" s="767"/>
      <c r="AI31" s="767"/>
      <c r="AJ31" s="767"/>
      <c r="AK31" s="767"/>
      <c r="AL31" s="767"/>
      <c r="AM31" s="767"/>
      <c r="AN31" s="767"/>
      <c r="AO31" s="767"/>
      <c r="AP31" s="767"/>
      <c r="AQ31" s="767"/>
      <c r="AR31" s="767"/>
      <c r="AS31" s="767"/>
      <c r="AT31" s="767"/>
      <c r="AU31" s="768"/>
    </row>
    <row r="32" spans="1:47" s="140" customFormat="1" ht="16.5" customHeight="1" thickBot="1">
      <c r="A32" s="405" t="s">
        <v>45</v>
      </c>
      <c r="B32" s="406" t="s">
        <v>104</v>
      </c>
      <c r="C32" s="407"/>
      <c r="D32" s="408"/>
      <c r="E32" s="408"/>
      <c r="F32" s="409"/>
      <c r="G32" s="410">
        <v>24</v>
      </c>
      <c r="H32" s="411">
        <f>G32*30</f>
        <v>720</v>
      </c>
      <c r="I32" s="412"/>
      <c r="J32" s="412"/>
      <c r="K32" s="412"/>
      <c r="L32" s="412"/>
      <c r="M32" s="413">
        <f>H32-I32</f>
        <v>720</v>
      </c>
      <c r="N32" s="414"/>
      <c r="O32" s="415"/>
      <c r="P32" s="416"/>
      <c r="Q32" s="417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418"/>
      <c r="AC32" s="418"/>
      <c r="AD32" s="418"/>
      <c r="AE32" s="418"/>
      <c r="AF32" s="418"/>
      <c r="AG32" s="418"/>
      <c r="AH32" s="418"/>
      <c r="AI32" s="418"/>
      <c r="AJ32" s="418"/>
      <c r="AK32" s="418"/>
      <c r="AL32" s="418"/>
      <c r="AM32" s="418"/>
      <c r="AN32" s="418"/>
      <c r="AO32" s="418"/>
      <c r="AP32" s="418"/>
      <c r="AQ32" s="418"/>
      <c r="AR32" s="418"/>
      <c r="AS32" s="418"/>
      <c r="AT32" s="418"/>
      <c r="AU32" s="419"/>
    </row>
    <row r="33" spans="1:47" s="140" customFormat="1" ht="16.5" customHeight="1" thickBot="1">
      <c r="A33" s="747" t="s">
        <v>97</v>
      </c>
      <c r="B33" s="748"/>
      <c r="C33" s="759"/>
      <c r="D33" s="760"/>
      <c r="E33" s="760"/>
      <c r="F33" s="761"/>
      <c r="G33" s="404">
        <f aca="true" t="shared" si="8" ref="G33:AT33">SUM(G32:G32)</f>
        <v>24</v>
      </c>
      <c r="H33" s="420">
        <f t="shared" si="8"/>
        <v>720</v>
      </c>
      <c r="I33" s="420">
        <f t="shared" si="8"/>
        <v>0</v>
      </c>
      <c r="J33" s="420">
        <f t="shared" si="8"/>
        <v>0</v>
      </c>
      <c r="K33" s="420">
        <f t="shared" si="8"/>
        <v>0</v>
      </c>
      <c r="L33" s="420">
        <f t="shared" si="8"/>
        <v>0</v>
      </c>
      <c r="M33" s="420">
        <f t="shared" si="8"/>
        <v>720</v>
      </c>
      <c r="N33" s="421">
        <f t="shared" si="8"/>
        <v>0</v>
      </c>
      <c r="O33" s="422">
        <f t="shared" si="8"/>
        <v>0</v>
      </c>
      <c r="P33" s="423">
        <f t="shared" si="8"/>
        <v>0</v>
      </c>
      <c r="Q33" s="386"/>
      <c r="R33" s="424">
        <f t="shared" si="8"/>
        <v>0</v>
      </c>
      <c r="S33" s="425">
        <f t="shared" si="8"/>
        <v>0</v>
      </c>
      <c r="T33" s="425">
        <f t="shared" si="8"/>
        <v>0</v>
      </c>
      <c r="U33" s="425">
        <f t="shared" si="8"/>
        <v>0</v>
      </c>
      <c r="V33" s="425">
        <f t="shared" si="8"/>
        <v>0</v>
      </c>
      <c r="W33" s="425">
        <f t="shared" si="8"/>
        <v>0</v>
      </c>
      <c r="X33" s="425">
        <f t="shared" si="8"/>
        <v>0</v>
      </c>
      <c r="Y33" s="425">
        <f t="shared" si="8"/>
        <v>0</v>
      </c>
      <c r="Z33" s="425">
        <f t="shared" si="8"/>
        <v>0</v>
      </c>
      <c r="AA33" s="425">
        <f t="shared" si="8"/>
        <v>0</v>
      </c>
      <c r="AB33" s="425">
        <f t="shared" si="8"/>
        <v>0</v>
      </c>
      <c r="AC33" s="425">
        <f t="shared" si="8"/>
        <v>0</v>
      </c>
      <c r="AD33" s="425">
        <f t="shared" si="8"/>
        <v>0</v>
      </c>
      <c r="AE33" s="425">
        <f t="shared" si="8"/>
        <v>0</v>
      </c>
      <c r="AF33" s="425">
        <f t="shared" si="8"/>
        <v>0</v>
      </c>
      <c r="AG33" s="425">
        <f t="shared" si="8"/>
        <v>0</v>
      </c>
      <c r="AH33" s="425">
        <f t="shared" si="8"/>
        <v>0</v>
      </c>
      <c r="AI33" s="425">
        <f t="shared" si="8"/>
        <v>0</v>
      </c>
      <c r="AJ33" s="425">
        <f t="shared" si="8"/>
        <v>0</v>
      </c>
      <c r="AK33" s="425">
        <f t="shared" si="8"/>
        <v>0</v>
      </c>
      <c r="AL33" s="425">
        <f t="shared" si="8"/>
        <v>0</v>
      </c>
      <c r="AM33" s="425">
        <f t="shared" si="8"/>
        <v>0</v>
      </c>
      <c r="AN33" s="425">
        <f t="shared" si="8"/>
        <v>0</v>
      </c>
      <c r="AO33" s="425">
        <f t="shared" si="8"/>
        <v>0</v>
      </c>
      <c r="AP33" s="425">
        <f t="shared" si="8"/>
        <v>0</v>
      </c>
      <c r="AQ33" s="425">
        <f t="shared" si="8"/>
        <v>0</v>
      </c>
      <c r="AR33" s="425">
        <f t="shared" si="8"/>
        <v>0</v>
      </c>
      <c r="AS33" s="425">
        <f t="shared" si="8"/>
        <v>0</v>
      </c>
      <c r="AT33" s="425">
        <f t="shared" si="8"/>
        <v>0</v>
      </c>
      <c r="AU33" s="426"/>
    </row>
    <row r="34" spans="1:47" s="140" customFormat="1" ht="26.25" customHeight="1" thickBot="1">
      <c r="A34" s="747" t="s">
        <v>98</v>
      </c>
      <c r="B34" s="748"/>
      <c r="C34" s="759"/>
      <c r="D34" s="760"/>
      <c r="E34" s="760"/>
      <c r="F34" s="761"/>
      <c r="G34" s="404">
        <f>G17+G27+G30+G33</f>
        <v>63.5</v>
      </c>
      <c r="H34" s="420">
        <f aca="true" t="shared" si="9" ref="H34:P34">H17+H30+H33+H27</f>
        <v>1905</v>
      </c>
      <c r="I34" s="420">
        <f t="shared" si="9"/>
        <v>387</v>
      </c>
      <c r="J34" s="420">
        <f t="shared" si="9"/>
        <v>197</v>
      </c>
      <c r="K34" s="420">
        <f t="shared" si="9"/>
        <v>18</v>
      </c>
      <c r="L34" s="420">
        <f t="shared" si="9"/>
        <v>172</v>
      </c>
      <c r="M34" s="420">
        <f t="shared" si="9"/>
        <v>1518</v>
      </c>
      <c r="N34" s="320">
        <f t="shared" si="9"/>
        <v>15</v>
      </c>
      <c r="O34" s="320">
        <f t="shared" si="9"/>
        <v>9</v>
      </c>
      <c r="P34" s="386">
        <f t="shared" si="9"/>
        <v>9</v>
      </c>
      <c r="Q34" s="242"/>
      <c r="R34" s="427">
        <f aca="true" t="shared" si="10" ref="R34:AT34">SUM(R11:R33)</f>
        <v>0</v>
      </c>
      <c r="S34" s="427">
        <f t="shared" si="10"/>
        <v>0</v>
      </c>
      <c r="T34" s="427">
        <f t="shared" si="10"/>
        <v>8</v>
      </c>
      <c r="U34" s="427">
        <f t="shared" si="10"/>
        <v>4</v>
      </c>
      <c r="V34" s="427">
        <f t="shared" si="10"/>
        <v>4</v>
      </c>
      <c r="W34" s="427">
        <f t="shared" si="10"/>
        <v>0</v>
      </c>
      <c r="X34" s="427">
        <f t="shared" si="10"/>
        <v>0</v>
      </c>
      <c r="Y34" s="427">
        <f t="shared" si="10"/>
        <v>0</v>
      </c>
      <c r="Z34" s="427">
        <f t="shared" si="10"/>
        <v>0</v>
      </c>
      <c r="AA34" s="427">
        <f t="shared" si="10"/>
        <v>0</v>
      </c>
      <c r="AB34" s="427">
        <f t="shared" si="10"/>
        <v>0</v>
      </c>
      <c r="AC34" s="427">
        <f t="shared" si="10"/>
        <v>0</v>
      </c>
      <c r="AD34" s="427">
        <f t="shared" si="10"/>
        <v>0</v>
      </c>
      <c r="AE34" s="427">
        <f t="shared" si="10"/>
        <v>0</v>
      </c>
      <c r="AF34" s="427">
        <f t="shared" si="10"/>
        <v>0</v>
      </c>
      <c r="AG34" s="427">
        <f t="shared" si="10"/>
        <v>0</v>
      </c>
      <c r="AH34" s="427">
        <f t="shared" si="10"/>
        <v>0</v>
      </c>
      <c r="AI34" s="427">
        <f t="shared" si="10"/>
        <v>0</v>
      </c>
      <c r="AJ34" s="427">
        <f t="shared" si="10"/>
        <v>0</v>
      </c>
      <c r="AK34" s="427">
        <f t="shared" si="10"/>
        <v>0</v>
      </c>
      <c r="AL34" s="427">
        <f t="shared" si="10"/>
        <v>0</v>
      </c>
      <c r="AM34" s="427">
        <f t="shared" si="10"/>
        <v>0</v>
      </c>
      <c r="AN34" s="427">
        <f t="shared" si="10"/>
        <v>0</v>
      </c>
      <c r="AO34" s="427">
        <f t="shared" si="10"/>
        <v>0</v>
      </c>
      <c r="AP34" s="427">
        <f t="shared" si="10"/>
        <v>0</v>
      </c>
      <c r="AQ34" s="427">
        <f t="shared" si="10"/>
        <v>0</v>
      </c>
      <c r="AR34" s="427">
        <f t="shared" si="10"/>
        <v>0</v>
      </c>
      <c r="AS34" s="427">
        <f t="shared" si="10"/>
        <v>0</v>
      </c>
      <c r="AT34" s="427">
        <f t="shared" si="10"/>
        <v>0</v>
      </c>
      <c r="AU34" s="428"/>
    </row>
    <row r="35" spans="1:47" s="6" customFormat="1" ht="20.25" customHeight="1" thickBot="1">
      <c r="A35" s="762" t="s">
        <v>40</v>
      </c>
      <c r="B35" s="763"/>
      <c r="C35" s="763"/>
      <c r="D35" s="763"/>
      <c r="E35" s="763"/>
      <c r="F35" s="763"/>
      <c r="G35" s="763"/>
      <c r="H35" s="763"/>
      <c r="I35" s="763"/>
      <c r="J35" s="763"/>
      <c r="K35" s="763"/>
      <c r="L35" s="763"/>
      <c r="M35" s="763"/>
      <c r="N35" s="764"/>
      <c r="O35" s="764"/>
      <c r="P35" s="764"/>
      <c r="Q35" s="764"/>
      <c r="R35" s="764"/>
      <c r="S35" s="764"/>
      <c r="T35" s="764"/>
      <c r="U35" s="764"/>
      <c r="V35" s="764"/>
      <c r="W35" s="764"/>
      <c r="X35" s="764"/>
      <c r="Y35" s="764"/>
      <c r="Z35" s="764"/>
      <c r="AA35" s="764"/>
      <c r="AB35" s="764"/>
      <c r="AC35" s="764"/>
      <c r="AD35" s="764"/>
      <c r="AE35" s="764"/>
      <c r="AF35" s="764"/>
      <c r="AG35" s="764"/>
      <c r="AH35" s="764"/>
      <c r="AI35" s="764"/>
      <c r="AJ35" s="764"/>
      <c r="AK35" s="764"/>
      <c r="AL35" s="764"/>
      <c r="AM35" s="764"/>
      <c r="AN35" s="764"/>
      <c r="AO35" s="764"/>
      <c r="AP35" s="764"/>
      <c r="AQ35" s="764"/>
      <c r="AR35" s="764"/>
      <c r="AS35" s="764"/>
      <c r="AT35" s="764"/>
      <c r="AU35" s="765"/>
    </row>
    <row r="36" spans="1:47" s="6" customFormat="1" ht="20.25" customHeight="1" thickBot="1">
      <c r="A36" s="762" t="s">
        <v>172</v>
      </c>
      <c r="B36" s="792"/>
      <c r="C36" s="792"/>
      <c r="D36" s="792"/>
      <c r="E36" s="792"/>
      <c r="F36" s="792"/>
      <c r="G36" s="792"/>
      <c r="H36" s="792"/>
      <c r="I36" s="792"/>
      <c r="J36" s="792"/>
      <c r="K36" s="792"/>
      <c r="L36" s="792"/>
      <c r="M36" s="792"/>
      <c r="N36" s="792"/>
      <c r="O36" s="792"/>
      <c r="P36" s="792"/>
      <c r="Q36" s="792"/>
      <c r="R36" s="792"/>
      <c r="S36" s="792"/>
      <c r="T36" s="792"/>
      <c r="U36" s="792"/>
      <c r="V36" s="792"/>
      <c r="W36" s="792"/>
      <c r="X36" s="792"/>
      <c r="Y36" s="792"/>
      <c r="Z36" s="792"/>
      <c r="AA36" s="792"/>
      <c r="AB36" s="792"/>
      <c r="AC36" s="792"/>
      <c r="AD36" s="792"/>
      <c r="AE36" s="792"/>
      <c r="AF36" s="792"/>
      <c r="AG36" s="792"/>
      <c r="AH36" s="792"/>
      <c r="AI36" s="792"/>
      <c r="AJ36" s="792"/>
      <c r="AK36" s="792"/>
      <c r="AL36" s="792"/>
      <c r="AM36" s="792"/>
      <c r="AN36" s="792"/>
      <c r="AO36" s="792"/>
      <c r="AP36" s="792"/>
      <c r="AQ36" s="792"/>
      <c r="AR36" s="792"/>
      <c r="AS36" s="792"/>
      <c r="AT36" s="792"/>
      <c r="AU36" s="793"/>
    </row>
    <row r="37" spans="1:47" s="6" customFormat="1" ht="21.75" customHeight="1" thickBot="1">
      <c r="A37" s="772" t="s">
        <v>119</v>
      </c>
      <c r="B37" s="773"/>
      <c r="C37" s="773"/>
      <c r="D37" s="773"/>
      <c r="E37" s="773"/>
      <c r="F37" s="773"/>
      <c r="G37" s="773"/>
      <c r="H37" s="773"/>
      <c r="I37" s="773"/>
      <c r="J37" s="773"/>
      <c r="K37" s="773"/>
      <c r="L37" s="773"/>
      <c r="M37" s="773"/>
      <c r="N37" s="773"/>
      <c r="O37" s="773"/>
      <c r="P37" s="773"/>
      <c r="Q37" s="773"/>
      <c r="R37" s="773"/>
      <c r="S37" s="773"/>
      <c r="T37" s="773"/>
      <c r="U37" s="773"/>
      <c r="V37" s="773"/>
      <c r="W37" s="773"/>
      <c r="X37" s="773"/>
      <c r="Y37" s="773"/>
      <c r="Z37" s="773"/>
      <c r="AA37" s="773"/>
      <c r="AB37" s="773"/>
      <c r="AC37" s="773"/>
      <c r="AD37" s="773"/>
      <c r="AE37" s="773"/>
      <c r="AF37" s="773"/>
      <c r="AG37" s="773"/>
      <c r="AH37" s="773"/>
      <c r="AI37" s="773"/>
      <c r="AJ37" s="773"/>
      <c r="AK37" s="773"/>
      <c r="AL37" s="773"/>
      <c r="AM37" s="773"/>
      <c r="AN37" s="773"/>
      <c r="AO37" s="773"/>
      <c r="AP37" s="773"/>
      <c r="AQ37" s="773"/>
      <c r="AR37" s="773"/>
      <c r="AS37" s="773"/>
      <c r="AT37" s="773"/>
      <c r="AU37" s="774"/>
    </row>
    <row r="38" spans="1:48" s="140" customFormat="1" ht="48" customHeight="1">
      <c r="A38" s="546" t="s">
        <v>136</v>
      </c>
      <c r="B38" s="258" t="s">
        <v>122</v>
      </c>
      <c r="C38" s="429"/>
      <c r="D38" s="430">
        <v>2</v>
      </c>
      <c r="E38" s="431"/>
      <c r="F38" s="432"/>
      <c r="G38" s="433">
        <v>4</v>
      </c>
      <c r="H38" s="434">
        <f>G38*30</f>
        <v>120</v>
      </c>
      <c r="I38" s="435">
        <f>J38+K38+L38</f>
        <v>36</v>
      </c>
      <c r="J38" s="371">
        <v>27</v>
      </c>
      <c r="K38" s="436">
        <v>9</v>
      </c>
      <c r="L38" s="437"/>
      <c r="M38" s="438">
        <f>H38-I38</f>
        <v>84</v>
      </c>
      <c r="N38" s="439"/>
      <c r="O38" s="440">
        <v>2</v>
      </c>
      <c r="P38" s="441">
        <v>2</v>
      </c>
      <c r="Q38" s="439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5"/>
      <c r="AV38" s="142">
        <f>K38/J38</f>
        <v>0.3333333333333333</v>
      </c>
    </row>
    <row r="39" spans="1:48" s="140" customFormat="1" ht="23.25" customHeight="1">
      <c r="A39" s="547" t="s">
        <v>137</v>
      </c>
      <c r="B39" s="543" t="s">
        <v>123</v>
      </c>
      <c r="C39" s="442"/>
      <c r="D39" s="146">
        <v>2</v>
      </c>
      <c r="E39" s="110"/>
      <c r="F39" s="443"/>
      <c r="G39" s="444">
        <v>4</v>
      </c>
      <c r="H39" s="273">
        <f>G39*30</f>
        <v>120</v>
      </c>
      <c r="I39" s="445">
        <f>J39+K39+L39</f>
        <v>36</v>
      </c>
      <c r="J39" s="270">
        <v>36</v>
      </c>
      <c r="K39" s="110"/>
      <c r="L39" s="110"/>
      <c r="M39" s="446">
        <f>H39-I39</f>
        <v>84</v>
      </c>
      <c r="N39" s="447"/>
      <c r="O39" s="147">
        <v>2</v>
      </c>
      <c r="P39" s="148">
        <v>2</v>
      </c>
      <c r="Q39" s="448"/>
      <c r="R39" s="6"/>
      <c r="S39" s="149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150"/>
      <c r="AV39" s="143">
        <v>0.34285714285714286</v>
      </c>
    </row>
    <row r="40" spans="1:47" s="141" customFormat="1" ht="24.75" customHeight="1" hidden="1">
      <c r="A40" s="547" t="s">
        <v>173</v>
      </c>
      <c r="B40" s="544"/>
      <c r="C40" s="146"/>
      <c r="D40" s="146"/>
      <c r="E40" s="146"/>
      <c r="F40" s="146"/>
      <c r="G40" s="151"/>
      <c r="H40" s="273">
        <f>G40*30</f>
        <v>0</v>
      </c>
      <c r="I40" s="153"/>
      <c r="J40" s="154"/>
      <c r="K40" s="154"/>
      <c r="L40" s="154"/>
      <c r="M40" s="155"/>
      <c r="N40" s="156"/>
      <c r="O40" s="147"/>
      <c r="P40" s="148"/>
      <c r="Q40" s="157"/>
      <c r="R40" s="158"/>
      <c r="S40" s="148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60"/>
    </row>
    <row r="41" spans="1:47" s="140" customFormat="1" ht="25.5" customHeight="1" thickBot="1">
      <c r="A41" s="548" t="s">
        <v>173</v>
      </c>
      <c r="B41" s="545" t="s">
        <v>120</v>
      </c>
      <c r="C41" s="449"/>
      <c r="D41" s="450">
        <v>2</v>
      </c>
      <c r="E41" s="450"/>
      <c r="F41" s="451"/>
      <c r="G41" s="452">
        <v>4</v>
      </c>
      <c r="H41" s="453">
        <f>G41*30</f>
        <v>120</v>
      </c>
      <c r="I41" s="454"/>
      <c r="J41" s="455"/>
      <c r="K41" s="455"/>
      <c r="L41" s="455"/>
      <c r="M41" s="456"/>
      <c r="N41" s="457"/>
      <c r="O41" s="161"/>
      <c r="P41" s="162"/>
      <c r="Q41" s="458"/>
      <c r="R41" s="163"/>
      <c r="S41" s="163"/>
      <c r="T41" s="163"/>
      <c r="U41" s="163"/>
      <c r="V41" s="163"/>
      <c r="W41" s="163"/>
      <c r="X41" s="163"/>
      <c r="Y41" s="164"/>
      <c r="Z41" s="164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5"/>
    </row>
    <row r="42" spans="1:47" s="140" customFormat="1" ht="19.5" customHeight="1" thickBot="1">
      <c r="A42" s="781" t="s">
        <v>99</v>
      </c>
      <c r="B42" s="782"/>
      <c r="C42" s="775"/>
      <c r="D42" s="776"/>
      <c r="E42" s="776"/>
      <c r="F42" s="777"/>
      <c r="G42" s="386">
        <v>4</v>
      </c>
      <c r="H42" s="459">
        <f>G42*30</f>
        <v>120</v>
      </c>
      <c r="I42" s="460">
        <f>I38+I39+I41</f>
        <v>72</v>
      </c>
      <c r="J42" s="460">
        <f>J38+J39+J41</f>
        <v>63</v>
      </c>
      <c r="K42" s="460">
        <f>K38+K39+K41</f>
        <v>9</v>
      </c>
      <c r="L42" s="460">
        <f>L38+L39+L41</f>
        <v>0</v>
      </c>
      <c r="M42" s="460">
        <f>M38+M39+M41</f>
        <v>168</v>
      </c>
      <c r="N42" s="320"/>
      <c r="O42" s="243">
        <v>2</v>
      </c>
      <c r="P42" s="321">
        <v>2</v>
      </c>
      <c r="Q42" s="242"/>
      <c r="R42" s="243">
        <f aca="true" t="shared" si="11" ref="R42:AT42">R40</f>
        <v>0</v>
      </c>
      <c r="S42" s="243">
        <f t="shared" si="11"/>
        <v>0</v>
      </c>
      <c r="T42" s="243">
        <f t="shared" si="11"/>
        <v>0</v>
      </c>
      <c r="U42" s="243">
        <f t="shared" si="11"/>
        <v>0</v>
      </c>
      <c r="V42" s="243">
        <f t="shared" si="11"/>
        <v>0</v>
      </c>
      <c r="W42" s="243">
        <f t="shared" si="11"/>
        <v>0</v>
      </c>
      <c r="X42" s="243">
        <f t="shared" si="11"/>
        <v>0</v>
      </c>
      <c r="Y42" s="243">
        <f t="shared" si="11"/>
        <v>0</v>
      </c>
      <c r="Z42" s="243">
        <f t="shared" si="11"/>
        <v>0</v>
      </c>
      <c r="AA42" s="243">
        <f t="shared" si="11"/>
        <v>0</v>
      </c>
      <c r="AB42" s="243">
        <f t="shared" si="11"/>
        <v>0</v>
      </c>
      <c r="AC42" s="243">
        <f t="shared" si="11"/>
        <v>0</v>
      </c>
      <c r="AD42" s="243">
        <f t="shared" si="11"/>
        <v>0</v>
      </c>
      <c r="AE42" s="243">
        <f t="shared" si="11"/>
        <v>0</v>
      </c>
      <c r="AF42" s="243">
        <f t="shared" si="11"/>
        <v>0</v>
      </c>
      <c r="AG42" s="243">
        <f t="shared" si="11"/>
        <v>0</v>
      </c>
      <c r="AH42" s="243">
        <f t="shared" si="11"/>
        <v>0</v>
      </c>
      <c r="AI42" s="243">
        <f t="shared" si="11"/>
        <v>0</v>
      </c>
      <c r="AJ42" s="243">
        <f t="shared" si="11"/>
        <v>0</v>
      </c>
      <c r="AK42" s="243">
        <f t="shared" si="11"/>
        <v>0</v>
      </c>
      <c r="AL42" s="243">
        <f t="shared" si="11"/>
        <v>0</v>
      </c>
      <c r="AM42" s="243">
        <f t="shared" si="11"/>
        <v>0</v>
      </c>
      <c r="AN42" s="243">
        <f t="shared" si="11"/>
        <v>0</v>
      </c>
      <c r="AO42" s="243">
        <f t="shared" si="11"/>
        <v>0</v>
      </c>
      <c r="AP42" s="243">
        <f t="shared" si="11"/>
        <v>0</v>
      </c>
      <c r="AQ42" s="243">
        <f t="shared" si="11"/>
        <v>0</v>
      </c>
      <c r="AR42" s="243">
        <f t="shared" si="11"/>
        <v>0</v>
      </c>
      <c r="AS42" s="243">
        <f t="shared" si="11"/>
        <v>0</v>
      </c>
      <c r="AT42" s="243">
        <f t="shared" si="11"/>
        <v>0</v>
      </c>
      <c r="AU42" s="321"/>
    </row>
    <row r="43" spans="1:47" s="140" customFormat="1" ht="19.5" customHeight="1">
      <c r="A43" s="364"/>
      <c r="B43" s="182" t="s">
        <v>34</v>
      </c>
      <c r="C43" s="166"/>
      <c r="D43" s="224"/>
      <c r="E43" s="167"/>
      <c r="F43" s="168"/>
      <c r="G43" s="169"/>
      <c r="H43" s="461"/>
      <c r="I43" s="462"/>
      <c r="J43" s="106"/>
      <c r="K43" s="106"/>
      <c r="L43" s="106"/>
      <c r="M43" s="108"/>
      <c r="N43" s="463" t="s">
        <v>35</v>
      </c>
      <c r="O43" s="170" t="s">
        <v>35</v>
      </c>
      <c r="P43" s="171" t="s">
        <v>35</v>
      </c>
      <c r="Q43" s="172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2"/>
    </row>
    <row r="44" spans="1:47" s="140" customFormat="1" ht="33" customHeight="1" thickBot="1">
      <c r="A44" s="464"/>
      <c r="B44" s="183" t="s">
        <v>37</v>
      </c>
      <c r="C44" s="173"/>
      <c r="D44" s="174"/>
      <c r="E44" s="174"/>
      <c r="F44" s="175"/>
      <c r="G44" s="176"/>
      <c r="H44" s="173"/>
      <c r="I44" s="285"/>
      <c r="J44" s="277"/>
      <c r="K44" s="277"/>
      <c r="L44" s="277"/>
      <c r="M44" s="465"/>
      <c r="N44" s="276"/>
      <c r="O44" s="177"/>
      <c r="P44" s="178"/>
      <c r="Q44" s="179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1"/>
    </row>
    <row r="45" spans="1:48" s="6" customFormat="1" ht="22.5" customHeight="1" thickBot="1">
      <c r="A45" s="743" t="s">
        <v>174</v>
      </c>
      <c r="B45" s="744"/>
      <c r="C45" s="744"/>
      <c r="D45" s="744"/>
      <c r="E45" s="744"/>
      <c r="F45" s="744"/>
      <c r="G45" s="744"/>
      <c r="H45" s="744"/>
      <c r="I45" s="744"/>
      <c r="J45" s="744"/>
      <c r="K45" s="744"/>
      <c r="L45" s="744"/>
      <c r="M45" s="744"/>
      <c r="N45" s="744"/>
      <c r="O45" s="744"/>
      <c r="P45" s="744"/>
      <c r="Q45" s="744"/>
      <c r="R45" s="744"/>
      <c r="S45" s="744"/>
      <c r="T45" s="744"/>
      <c r="U45" s="744"/>
      <c r="V45" s="744"/>
      <c r="W45" s="744"/>
      <c r="X45" s="744"/>
      <c r="Y45" s="744"/>
      <c r="Z45" s="744"/>
      <c r="AA45" s="744"/>
      <c r="AB45" s="744"/>
      <c r="AC45" s="744"/>
      <c r="AD45" s="744"/>
      <c r="AE45" s="744"/>
      <c r="AF45" s="744"/>
      <c r="AG45" s="744"/>
      <c r="AH45" s="744"/>
      <c r="AI45" s="744"/>
      <c r="AJ45" s="744"/>
      <c r="AK45" s="744"/>
      <c r="AL45" s="744"/>
      <c r="AM45" s="744"/>
      <c r="AN45" s="744"/>
      <c r="AO45" s="744"/>
      <c r="AP45" s="744"/>
      <c r="AQ45" s="744"/>
      <c r="AR45" s="744"/>
      <c r="AS45" s="744"/>
      <c r="AT45" s="744"/>
      <c r="AU45" s="746"/>
      <c r="AV45" s="192"/>
    </row>
    <row r="46" spans="1:48" s="6" customFormat="1" ht="18" customHeight="1" thickBot="1">
      <c r="A46" s="778" t="s">
        <v>160</v>
      </c>
      <c r="B46" s="779"/>
      <c r="C46" s="779"/>
      <c r="D46" s="779"/>
      <c r="E46" s="779"/>
      <c r="F46" s="779"/>
      <c r="G46" s="779"/>
      <c r="H46" s="779"/>
      <c r="I46" s="779"/>
      <c r="J46" s="779"/>
      <c r="K46" s="779"/>
      <c r="L46" s="779"/>
      <c r="M46" s="779"/>
      <c r="N46" s="773"/>
      <c r="O46" s="773"/>
      <c r="P46" s="773"/>
      <c r="Q46" s="779"/>
      <c r="R46" s="779"/>
      <c r="S46" s="779"/>
      <c r="T46" s="779"/>
      <c r="U46" s="779"/>
      <c r="V46" s="779"/>
      <c r="W46" s="779"/>
      <c r="X46" s="779"/>
      <c r="Y46" s="779"/>
      <c r="Z46" s="779"/>
      <c r="AA46" s="779"/>
      <c r="AB46" s="779"/>
      <c r="AC46" s="779"/>
      <c r="AD46" s="779"/>
      <c r="AE46" s="779"/>
      <c r="AF46" s="779"/>
      <c r="AG46" s="779"/>
      <c r="AH46" s="779"/>
      <c r="AI46" s="779"/>
      <c r="AJ46" s="779"/>
      <c r="AK46" s="779"/>
      <c r="AL46" s="779"/>
      <c r="AM46" s="779"/>
      <c r="AN46" s="779"/>
      <c r="AO46" s="779"/>
      <c r="AP46" s="779"/>
      <c r="AQ46" s="779"/>
      <c r="AR46" s="779"/>
      <c r="AS46" s="779"/>
      <c r="AT46" s="779"/>
      <c r="AU46" s="780"/>
      <c r="AV46" s="192"/>
    </row>
    <row r="47" spans="1:48" s="6" customFormat="1" ht="37.5" customHeight="1">
      <c r="A47" s="264" t="s">
        <v>138</v>
      </c>
      <c r="B47" s="258" t="s">
        <v>128</v>
      </c>
      <c r="C47" s="288"/>
      <c r="D47" s="289"/>
      <c r="E47" s="289"/>
      <c r="F47" s="290"/>
      <c r="G47" s="184">
        <f>G48+G49</f>
        <v>4</v>
      </c>
      <c r="H47" s="185">
        <f>H48+H49</f>
        <v>120</v>
      </c>
      <c r="I47" s="186">
        <f>I48+I49</f>
        <v>48</v>
      </c>
      <c r="J47" s="186">
        <f>J48+J49</f>
        <v>24</v>
      </c>
      <c r="K47" s="186">
        <f>K48+K49</f>
        <v>24</v>
      </c>
      <c r="L47" s="186"/>
      <c r="M47" s="549">
        <f>M48+M49</f>
        <v>72</v>
      </c>
      <c r="N47" s="554"/>
      <c r="O47" s="187"/>
      <c r="P47" s="555"/>
      <c r="Q47" s="553"/>
      <c r="R47" s="188"/>
      <c r="S47" s="189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1"/>
      <c r="AV47" s="192"/>
    </row>
    <row r="48" spans="1:52" s="206" customFormat="1" ht="33" customHeight="1">
      <c r="A48" s="193" t="s">
        <v>175</v>
      </c>
      <c r="B48" s="259" t="s">
        <v>161</v>
      </c>
      <c r="C48" s="297"/>
      <c r="D48" s="194"/>
      <c r="E48" s="194"/>
      <c r="F48" s="195"/>
      <c r="G48" s="196">
        <v>2.5</v>
      </c>
      <c r="H48" s="197">
        <f aca="true" t="shared" si="12" ref="H48:H54">G48*30</f>
        <v>75</v>
      </c>
      <c r="I48" s="198">
        <f>K48+J48</f>
        <v>30</v>
      </c>
      <c r="J48" s="198">
        <v>15</v>
      </c>
      <c r="K48" s="198">
        <v>15</v>
      </c>
      <c r="L48" s="198"/>
      <c r="M48" s="218">
        <f>H48-I48</f>
        <v>45</v>
      </c>
      <c r="N48" s="556">
        <v>2</v>
      </c>
      <c r="O48" s="200"/>
      <c r="P48" s="212"/>
      <c r="Q48" s="216"/>
      <c r="R48" s="198"/>
      <c r="S48" s="202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4"/>
      <c r="AV48" s="205">
        <f aca="true" t="shared" si="13" ref="AV48:AV54">I48/H48</f>
        <v>0.4</v>
      </c>
      <c r="AZ48" s="504"/>
    </row>
    <row r="49" spans="1:52" s="206" customFormat="1" ht="31.5">
      <c r="A49" s="193" t="s">
        <v>176</v>
      </c>
      <c r="B49" s="259" t="s">
        <v>162</v>
      </c>
      <c r="C49" s="197">
        <v>2</v>
      </c>
      <c r="D49" s="198"/>
      <c r="E49" s="198"/>
      <c r="F49" s="207"/>
      <c r="G49" s="196">
        <v>1.5</v>
      </c>
      <c r="H49" s="197">
        <f t="shared" si="12"/>
        <v>45</v>
      </c>
      <c r="I49" s="198">
        <f>K49+J49</f>
        <v>18</v>
      </c>
      <c r="J49" s="198">
        <v>9</v>
      </c>
      <c r="K49" s="198">
        <v>9</v>
      </c>
      <c r="L49" s="198"/>
      <c r="M49" s="218">
        <f>H49-I49</f>
        <v>27</v>
      </c>
      <c r="N49" s="210"/>
      <c r="O49" s="209">
        <v>1</v>
      </c>
      <c r="P49" s="557">
        <v>1</v>
      </c>
      <c r="Q49" s="208"/>
      <c r="R49" s="211"/>
      <c r="S49" s="211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4"/>
      <c r="AV49" s="205">
        <f t="shared" si="13"/>
        <v>0.4</v>
      </c>
      <c r="AZ49" s="504"/>
    </row>
    <row r="50" spans="1:48" s="206" customFormat="1" ht="31.5">
      <c r="A50" s="228" t="s">
        <v>139</v>
      </c>
      <c r="B50" s="287" t="s">
        <v>124</v>
      </c>
      <c r="C50" s="230"/>
      <c r="D50" s="9"/>
      <c r="E50" s="9"/>
      <c r="F50" s="265"/>
      <c r="G50" s="266">
        <f>G51+G52</f>
        <v>7.5</v>
      </c>
      <c r="H50" s="273">
        <f t="shared" si="12"/>
        <v>225</v>
      </c>
      <c r="I50" s="269">
        <f>SUM(I51:I52)</f>
        <v>78</v>
      </c>
      <c r="J50" s="269">
        <f>SUM(J51:J52)</f>
        <v>30</v>
      </c>
      <c r="K50" s="269">
        <f>SUM(K51:K52)</f>
        <v>0</v>
      </c>
      <c r="L50" s="269">
        <f>SUM(L51:L52)</f>
        <v>48</v>
      </c>
      <c r="M50" s="281">
        <f>SUM(M51:M52)</f>
        <v>147</v>
      </c>
      <c r="N50" s="107"/>
      <c r="O50" s="106"/>
      <c r="P50" s="284"/>
      <c r="Q50" s="166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9"/>
      <c r="AV50" s="205">
        <f t="shared" si="13"/>
        <v>0.3466666666666667</v>
      </c>
    </row>
    <row r="51" spans="1:48" s="206" customFormat="1" ht="31.5">
      <c r="A51" s="109" t="s">
        <v>177</v>
      </c>
      <c r="B51" s="480" t="s">
        <v>124</v>
      </c>
      <c r="C51" s="481">
        <v>1</v>
      </c>
      <c r="D51" s="482"/>
      <c r="E51" s="482"/>
      <c r="F51" s="483"/>
      <c r="G51" s="524">
        <v>6</v>
      </c>
      <c r="H51" s="275">
        <f t="shared" si="12"/>
        <v>180</v>
      </c>
      <c r="I51" s="106">
        <f>SUM(J51+K51+L51)</f>
        <v>60</v>
      </c>
      <c r="J51" s="106">
        <v>30</v>
      </c>
      <c r="K51" s="106"/>
      <c r="L51" s="106">
        <v>30</v>
      </c>
      <c r="M51" s="279">
        <f>H51-I51</f>
        <v>120</v>
      </c>
      <c r="N51" s="231">
        <f>I51/15</f>
        <v>4</v>
      </c>
      <c r="O51" s="232"/>
      <c r="P51" s="233"/>
      <c r="Q51" s="283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9"/>
      <c r="AV51" s="205">
        <f t="shared" si="13"/>
        <v>0.3333333333333333</v>
      </c>
    </row>
    <row r="52" spans="1:48" s="206" customFormat="1" ht="39" customHeight="1">
      <c r="A52" s="109" t="s">
        <v>178</v>
      </c>
      <c r="B52" s="480" t="s">
        <v>125</v>
      </c>
      <c r="C52" s="489"/>
      <c r="D52" s="490"/>
      <c r="E52" s="490" t="s">
        <v>135</v>
      </c>
      <c r="F52" s="491"/>
      <c r="G52" s="492">
        <v>1.5</v>
      </c>
      <c r="H52" s="275">
        <f t="shared" si="12"/>
        <v>45</v>
      </c>
      <c r="I52" s="106">
        <f>J52+K52+L52</f>
        <v>18</v>
      </c>
      <c r="J52" s="106"/>
      <c r="K52" s="106"/>
      <c r="L52" s="106">
        <v>18</v>
      </c>
      <c r="M52" s="279">
        <f>H52-I52</f>
        <v>27</v>
      </c>
      <c r="N52" s="231"/>
      <c r="O52" s="462">
        <v>1</v>
      </c>
      <c r="P52" s="227">
        <v>1</v>
      </c>
      <c r="Q52" s="283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9"/>
      <c r="AV52" s="205">
        <f t="shared" si="13"/>
        <v>0.4</v>
      </c>
    </row>
    <row r="53" spans="1:48" s="206" customFormat="1" ht="34.5" customHeight="1">
      <c r="A53" s="193" t="s">
        <v>179</v>
      </c>
      <c r="B53" s="262" t="s">
        <v>132</v>
      </c>
      <c r="C53" s="197"/>
      <c r="D53" s="198">
        <v>2</v>
      </c>
      <c r="E53" s="198"/>
      <c r="F53" s="292"/>
      <c r="G53" s="151">
        <v>4</v>
      </c>
      <c r="H53" s="468">
        <f t="shared" si="12"/>
        <v>120</v>
      </c>
      <c r="I53" s="469">
        <f>J53+K53+L53</f>
        <v>36</v>
      </c>
      <c r="J53" s="469">
        <v>18</v>
      </c>
      <c r="K53" s="469"/>
      <c r="L53" s="469">
        <v>18</v>
      </c>
      <c r="M53" s="550">
        <v>54</v>
      </c>
      <c r="N53" s="558"/>
      <c r="O53" s="470">
        <v>2</v>
      </c>
      <c r="P53" s="559">
        <v>2</v>
      </c>
      <c r="Q53" s="208"/>
      <c r="R53" s="211"/>
      <c r="S53" s="211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4"/>
      <c r="AV53" s="205">
        <f t="shared" si="13"/>
        <v>0.3</v>
      </c>
    </row>
    <row r="54" spans="1:48" s="206" customFormat="1" ht="39" customHeight="1">
      <c r="A54" s="109" t="s">
        <v>180</v>
      </c>
      <c r="B54" s="484" t="s">
        <v>147</v>
      </c>
      <c r="C54" s="485"/>
      <c r="D54" s="486">
        <v>2</v>
      </c>
      <c r="E54" s="486"/>
      <c r="F54" s="487"/>
      <c r="G54" s="488">
        <v>3.5</v>
      </c>
      <c r="H54" s="273">
        <f t="shared" si="12"/>
        <v>105</v>
      </c>
      <c r="I54" s="110">
        <f>J54+K54+L54</f>
        <v>36</v>
      </c>
      <c r="J54" s="110">
        <v>18</v>
      </c>
      <c r="K54" s="110"/>
      <c r="L54" s="110">
        <v>18</v>
      </c>
      <c r="M54" s="278">
        <f>H54-I54</f>
        <v>69</v>
      </c>
      <c r="N54" s="107"/>
      <c r="O54" s="106">
        <v>2</v>
      </c>
      <c r="P54" s="108">
        <v>2</v>
      </c>
      <c r="Q54" s="166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9"/>
      <c r="AV54" s="205">
        <f t="shared" si="13"/>
        <v>0.34285714285714286</v>
      </c>
    </row>
    <row r="55" spans="1:48" s="206" customFormat="1" ht="19.5" customHeight="1">
      <c r="A55" s="193" t="s">
        <v>181</v>
      </c>
      <c r="B55" s="260" t="s">
        <v>129</v>
      </c>
      <c r="C55" s="291"/>
      <c r="D55" s="198"/>
      <c r="E55" s="198"/>
      <c r="F55" s="199"/>
      <c r="G55" s="498">
        <f>G56+G57+G58</f>
        <v>7.5</v>
      </c>
      <c r="H55" s="214">
        <f aca="true" t="shared" si="14" ref="H55:M55">H56+H57+H58</f>
        <v>225</v>
      </c>
      <c r="I55" s="215">
        <f t="shared" si="14"/>
        <v>81</v>
      </c>
      <c r="J55" s="215">
        <f t="shared" si="14"/>
        <v>39</v>
      </c>
      <c r="K55" s="215">
        <f t="shared" si="14"/>
        <v>0</v>
      </c>
      <c r="L55" s="215">
        <f t="shared" si="14"/>
        <v>42</v>
      </c>
      <c r="M55" s="551">
        <f t="shared" si="14"/>
        <v>159</v>
      </c>
      <c r="N55" s="197"/>
      <c r="O55" s="217"/>
      <c r="P55" s="199"/>
      <c r="Q55" s="216"/>
      <c r="R55" s="198"/>
      <c r="S55" s="198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204"/>
      <c r="AV55" s="205">
        <f aca="true" t="shared" si="15" ref="AV55:AV63">I55/H55</f>
        <v>0.36</v>
      </c>
    </row>
    <row r="56" spans="1:48" s="206" customFormat="1" ht="26.25" customHeight="1">
      <c r="A56" s="193" t="s">
        <v>182</v>
      </c>
      <c r="B56" s="261" t="s">
        <v>129</v>
      </c>
      <c r="C56" s="291"/>
      <c r="D56" s="198"/>
      <c r="E56" s="198"/>
      <c r="F56" s="199"/>
      <c r="G56" s="499">
        <v>4.5</v>
      </c>
      <c r="H56" s="197">
        <f>G56*30</f>
        <v>135</v>
      </c>
      <c r="I56" s="198">
        <f>J56+L56</f>
        <v>45</v>
      </c>
      <c r="J56" s="198">
        <v>30</v>
      </c>
      <c r="K56" s="198"/>
      <c r="L56" s="198">
        <v>15</v>
      </c>
      <c r="M56" s="218">
        <f>H56-I56</f>
        <v>90</v>
      </c>
      <c r="N56" s="197">
        <v>3</v>
      </c>
      <c r="O56" s="217"/>
      <c r="P56" s="199"/>
      <c r="Q56" s="216"/>
      <c r="R56" s="198"/>
      <c r="S56" s="198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4"/>
      <c r="AV56" s="205">
        <f t="shared" si="15"/>
        <v>0.3333333333333333</v>
      </c>
    </row>
    <row r="57" spans="1:48" s="206" customFormat="1" ht="26.25" customHeight="1">
      <c r="A57" s="193" t="s">
        <v>183</v>
      </c>
      <c r="B57" s="261" t="s">
        <v>129</v>
      </c>
      <c r="C57" s="197">
        <v>2</v>
      </c>
      <c r="D57" s="198"/>
      <c r="E57" s="198"/>
      <c r="F57" s="292"/>
      <c r="G57" s="499">
        <v>1.5</v>
      </c>
      <c r="H57" s="197">
        <f>G57*30</f>
        <v>45</v>
      </c>
      <c r="I57" s="198">
        <f>J57+L57</f>
        <v>18</v>
      </c>
      <c r="J57" s="198">
        <v>9</v>
      </c>
      <c r="K57" s="198"/>
      <c r="L57" s="198">
        <v>9</v>
      </c>
      <c r="M57" s="218">
        <v>48</v>
      </c>
      <c r="N57" s="210"/>
      <c r="O57" s="219">
        <v>1</v>
      </c>
      <c r="P57" s="541">
        <v>1</v>
      </c>
      <c r="Q57" s="208"/>
      <c r="R57" s="211"/>
      <c r="S57" s="211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204"/>
      <c r="AV57" s="205">
        <f t="shared" si="15"/>
        <v>0.4</v>
      </c>
    </row>
    <row r="58" spans="1:48" s="206" customFormat="1" ht="25.5" customHeight="1">
      <c r="A58" s="193" t="s">
        <v>184</v>
      </c>
      <c r="B58" s="261" t="s">
        <v>130</v>
      </c>
      <c r="C58" s="197"/>
      <c r="D58" s="198"/>
      <c r="E58" s="198">
        <v>2</v>
      </c>
      <c r="F58" s="292"/>
      <c r="G58" s="196">
        <v>1.5</v>
      </c>
      <c r="H58" s="197">
        <f>G58*30</f>
        <v>45</v>
      </c>
      <c r="I58" s="198">
        <f>J58+L58</f>
        <v>18</v>
      </c>
      <c r="J58" s="198"/>
      <c r="K58" s="198"/>
      <c r="L58" s="198">
        <v>18</v>
      </c>
      <c r="M58" s="218">
        <v>21</v>
      </c>
      <c r="N58" s="210"/>
      <c r="O58" s="527">
        <v>1</v>
      </c>
      <c r="P58" s="541">
        <v>1</v>
      </c>
      <c r="Q58" s="208"/>
      <c r="R58" s="211"/>
      <c r="S58" s="211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204"/>
      <c r="AV58" s="205">
        <f t="shared" si="15"/>
        <v>0.4</v>
      </c>
    </row>
    <row r="59" spans="1:48" s="206" customFormat="1" ht="33" customHeight="1">
      <c r="A59" s="109" t="s">
        <v>185</v>
      </c>
      <c r="B59" s="484" t="s">
        <v>134</v>
      </c>
      <c r="C59" s="485">
        <v>2</v>
      </c>
      <c r="D59" s="486"/>
      <c r="E59" s="486"/>
      <c r="F59" s="487"/>
      <c r="G59" s="488">
        <v>3.5</v>
      </c>
      <c r="H59" s="273">
        <f>G59*30</f>
        <v>105</v>
      </c>
      <c r="I59" s="110">
        <f>SUM(J59:L59)</f>
        <v>36</v>
      </c>
      <c r="J59" s="110">
        <v>18</v>
      </c>
      <c r="K59" s="110">
        <v>18</v>
      </c>
      <c r="L59" s="110"/>
      <c r="M59" s="278">
        <f>H59-I59</f>
        <v>69</v>
      </c>
      <c r="N59" s="107"/>
      <c r="O59" s="106">
        <v>2</v>
      </c>
      <c r="P59" s="108">
        <v>2</v>
      </c>
      <c r="Q59" s="166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9"/>
      <c r="AV59" s="205">
        <f t="shared" si="15"/>
        <v>0.34285714285714286</v>
      </c>
    </row>
    <row r="60" spans="1:48" s="206" customFormat="1" ht="33" customHeight="1">
      <c r="A60" s="193" t="s">
        <v>186</v>
      </c>
      <c r="B60" s="262" t="s">
        <v>131</v>
      </c>
      <c r="C60" s="197"/>
      <c r="D60" s="198">
        <v>2</v>
      </c>
      <c r="E60" s="198"/>
      <c r="F60" s="292"/>
      <c r="G60" s="213">
        <v>3</v>
      </c>
      <c r="H60" s="152">
        <v>90</v>
      </c>
      <c r="I60" s="202">
        <v>36</v>
      </c>
      <c r="J60" s="202">
        <v>18</v>
      </c>
      <c r="K60" s="202"/>
      <c r="L60" s="202">
        <v>18</v>
      </c>
      <c r="M60" s="201">
        <v>54</v>
      </c>
      <c r="N60" s="560"/>
      <c r="O60" s="220">
        <v>2</v>
      </c>
      <c r="P60" s="561">
        <v>2</v>
      </c>
      <c r="Q60" s="208"/>
      <c r="R60" s="211"/>
      <c r="S60" s="211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  <c r="AT60" s="203"/>
      <c r="AU60" s="204"/>
      <c r="AV60" s="205">
        <f t="shared" si="15"/>
        <v>0.4</v>
      </c>
    </row>
    <row r="61" spans="1:48" s="206" customFormat="1" ht="33" customHeight="1">
      <c r="A61" s="228" t="s">
        <v>187</v>
      </c>
      <c r="B61" s="493" t="s">
        <v>133</v>
      </c>
      <c r="C61" s="494"/>
      <c r="D61" s="495">
        <v>2</v>
      </c>
      <c r="E61" s="495"/>
      <c r="F61" s="496"/>
      <c r="G61" s="497">
        <v>3.5</v>
      </c>
      <c r="H61" s="274">
        <f>G61*30</f>
        <v>105</v>
      </c>
      <c r="I61" s="229">
        <f>SUM(J61:L61)</f>
        <v>36</v>
      </c>
      <c r="J61" s="268">
        <v>18</v>
      </c>
      <c r="K61" s="268"/>
      <c r="L61" s="268">
        <v>18</v>
      </c>
      <c r="M61" s="280">
        <f>H61-I61</f>
        <v>69</v>
      </c>
      <c r="N61" s="225"/>
      <c r="O61" s="226">
        <v>2</v>
      </c>
      <c r="P61" s="227">
        <v>2</v>
      </c>
      <c r="Q61" s="282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4"/>
      <c r="AV61" s="205">
        <f t="shared" si="15"/>
        <v>0.34285714285714286</v>
      </c>
    </row>
    <row r="62" spans="1:48" s="206" customFormat="1" ht="33" customHeight="1">
      <c r="A62" s="193" t="s">
        <v>188</v>
      </c>
      <c r="B62" s="262" t="s">
        <v>190</v>
      </c>
      <c r="C62" s="197"/>
      <c r="D62" s="198">
        <v>1</v>
      </c>
      <c r="E62" s="198"/>
      <c r="F62" s="292"/>
      <c r="G62" s="213">
        <v>4</v>
      </c>
      <c r="H62" s="274">
        <f>G62*30</f>
        <v>120</v>
      </c>
      <c r="I62" s="215">
        <v>45</v>
      </c>
      <c r="J62" s="215">
        <v>15</v>
      </c>
      <c r="K62" s="215"/>
      <c r="L62" s="215">
        <v>30</v>
      </c>
      <c r="M62" s="280">
        <f>H62-I62</f>
        <v>75</v>
      </c>
      <c r="N62" s="210">
        <v>3</v>
      </c>
      <c r="O62" s="527"/>
      <c r="P62" s="541"/>
      <c r="Q62" s="208"/>
      <c r="R62" s="211"/>
      <c r="S62" s="211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4"/>
      <c r="AV62" s="205">
        <f t="shared" si="15"/>
        <v>0.375</v>
      </c>
    </row>
    <row r="63" spans="1:48" s="6" customFormat="1" ht="33.75" customHeight="1" thickBot="1">
      <c r="A63" s="263" t="s">
        <v>189</v>
      </c>
      <c r="B63" s="500" t="s">
        <v>145</v>
      </c>
      <c r="C63" s="501"/>
      <c r="D63" s="502">
        <v>1</v>
      </c>
      <c r="E63" s="502"/>
      <c r="F63" s="503"/>
      <c r="G63" s="525">
        <v>4.5</v>
      </c>
      <c r="H63" s="471">
        <f>G63*30</f>
        <v>135</v>
      </c>
      <c r="I63" s="437">
        <f>SUM(J63:L63)</f>
        <v>45</v>
      </c>
      <c r="J63" s="437">
        <v>30</v>
      </c>
      <c r="K63" s="437">
        <v>15</v>
      </c>
      <c r="L63" s="437"/>
      <c r="M63" s="552">
        <f>H63-I63</f>
        <v>90</v>
      </c>
      <c r="N63" s="562">
        <f>I63/15</f>
        <v>3</v>
      </c>
      <c r="O63" s="277"/>
      <c r="P63" s="542"/>
      <c r="Q63" s="461"/>
      <c r="R63" s="472"/>
      <c r="S63" s="472"/>
      <c r="T63" s="472"/>
      <c r="U63" s="472"/>
      <c r="V63" s="472"/>
      <c r="W63" s="472"/>
      <c r="X63" s="472"/>
      <c r="Y63" s="472"/>
      <c r="Z63" s="472"/>
      <c r="AA63" s="472"/>
      <c r="AB63" s="472"/>
      <c r="AC63" s="472"/>
      <c r="AD63" s="472"/>
      <c r="AE63" s="472"/>
      <c r="AF63" s="472"/>
      <c r="AG63" s="472"/>
      <c r="AH63" s="472"/>
      <c r="AI63" s="472"/>
      <c r="AJ63" s="472"/>
      <c r="AK63" s="472"/>
      <c r="AL63" s="472"/>
      <c r="AM63" s="472"/>
      <c r="AN63" s="472"/>
      <c r="AO63" s="472"/>
      <c r="AP63" s="472"/>
      <c r="AQ63" s="472"/>
      <c r="AR63" s="472"/>
      <c r="AS63" s="472"/>
      <c r="AT63" s="472"/>
      <c r="AU63" s="473"/>
      <c r="AV63" s="205">
        <f t="shared" si="15"/>
        <v>0.3333333333333333</v>
      </c>
    </row>
    <row r="64" spans="1:47" s="6" customFormat="1" ht="18" customHeight="1" thickBot="1">
      <c r="A64" s="769" t="s">
        <v>100</v>
      </c>
      <c r="B64" s="771"/>
      <c r="C64" s="769"/>
      <c r="D64" s="770"/>
      <c r="E64" s="770"/>
      <c r="F64" s="771"/>
      <c r="G64" s="235">
        <f>G50+G54+G59+G61+G63</f>
        <v>22.5</v>
      </c>
      <c r="H64" s="271">
        <f>G64*30</f>
        <v>675</v>
      </c>
      <c r="I64" s="236">
        <f>I50+I54+I59+I61+I63</f>
        <v>231</v>
      </c>
      <c r="J64" s="236">
        <f>J50+J54+J59+J61+J63</f>
        <v>114</v>
      </c>
      <c r="K64" s="236">
        <f>K50+K54+K59+K61+K63</f>
        <v>33</v>
      </c>
      <c r="L64" s="236">
        <f>L50+L54+L59+L61+L63</f>
        <v>84</v>
      </c>
      <c r="M64" s="526">
        <f>M50+M54+M59+M61+M63</f>
        <v>444</v>
      </c>
      <c r="N64" s="526">
        <f>N63+N51</f>
        <v>7</v>
      </c>
      <c r="O64" s="526">
        <f>O54+O59+O61+O52</f>
        <v>7</v>
      </c>
      <c r="P64" s="526">
        <f>P54+P59+P61+P52</f>
        <v>7</v>
      </c>
      <c r="Q64" s="237"/>
      <c r="R64" s="238" t="e">
        <f>SUM(#REF!)+SUM(#REF!)</f>
        <v>#REF!</v>
      </c>
      <c r="S64" s="239" t="e">
        <f>SUM(#REF!)+SUM(#REF!)</f>
        <v>#REF!</v>
      </c>
      <c r="T64" s="239" t="e">
        <f>SUM(#REF!)+SUM(#REF!)</f>
        <v>#REF!</v>
      </c>
      <c r="U64" s="239" t="e">
        <f>SUM(#REF!)+SUM(#REF!)</f>
        <v>#REF!</v>
      </c>
      <c r="V64" s="239" t="e">
        <f>SUM(#REF!)+SUM(#REF!)</f>
        <v>#REF!</v>
      </c>
      <c r="W64" s="239" t="e">
        <f>SUM(#REF!)+SUM(#REF!)</f>
        <v>#REF!</v>
      </c>
      <c r="X64" s="239" t="e">
        <f>SUM(#REF!)+SUM(#REF!)</f>
        <v>#REF!</v>
      </c>
      <c r="Y64" s="239" t="e">
        <f>SUM(#REF!)+SUM(#REF!)</f>
        <v>#REF!</v>
      </c>
      <c r="Z64" s="239" t="e">
        <f>SUM(#REF!)+SUM(#REF!)</f>
        <v>#REF!</v>
      </c>
      <c r="AA64" s="239" t="e">
        <f>SUM(#REF!)+SUM(#REF!)</f>
        <v>#REF!</v>
      </c>
      <c r="AB64" s="239" t="e">
        <f>SUM(#REF!)+SUM(#REF!)</f>
        <v>#REF!</v>
      </c>
      <c r="AC64" s="239" t="e">
        <f>SUM(#REF!)+SUM(#REF!)</f>
        <v>#REF!</v>
      </c>
      <c r="AD64" s="239" t="e">
        <f>SUM(#REF!)+SUM(#REF!)</f>
        <v>#REF!</v>
      </c>
      <c r="AE64" s="239" t="e">
        <f>SUM(#REF!)+SUM(#REF!)</f>
        <v>#REF!</v>
      </c>
      <c r="AF64" s="239" t="e">
        <f>SUM(#REF!)+SUM(#REF!)</f>
        <v>#REF!</v>
      </c>
      <c r="AG64" s="239" t="e">
        <f>SUM(#REF!)+SUM(#REF!)</f>
        <v>#REF!</v>
      </c>
      <c r="AH64" s="239" t="e">
        <f>SUM(#REF!)+SUM(#REF!)</f>
        <v>#REF!</v>
      </c>
      <c r="AI64" s="239" t="e">
        <f>SUM(#REF!)+SUM(#REF!)</f>
        <v>#REF!</v>
      </c>
      <c r="AJ64" s="239" t="e">
        <f>SUM(#REF!)+SUM(#REF!)</f>
        <v>#REF!</v>
      </c>
      <c r="AK64" s="239" t="e">
        <f>SUM(#REF!)+SUM(#REF!)</f>
        <v>#REF!</v>
      </c>
      <c r="AL64" s="239" t="e">
        <f>SUM(#REF!)+SUM(#REF!)</f>
        <v>#REF!</v>
      </c>
      <c r="AM64" s="239" t="e">
        <f>SUM(#REF!)+SUM(#REF!)</f>
        <v>#REF!</v>
      </c>
      <c r="AN64" s="239" t="e">
        <f>SUM(#REF!)+SUM(#REF!)</f>
        <v>#REF!</v>
      </c>
      <c r="AO64" s="239" t="e">
        <f>SUM(#REF!)+SUM(#REF!)</f>
        <v>#REF!</v>
      </c>
      <c r="AP64" s="239" t="e">
        <f>SUM(#REF!)+SUM(#REF!)</f>
        <v>#REF!</v>
      </c>
      <c r="AQ64" s="239" t="e">
        <f>SUM(#REF!)+SUM(#REF!)</f>
        <v>#REF!</v>
      </c>
      <c r="AR64" s="239" t="e">
        <f>SUM(#REF!)+SUM(#REF!)</f>
        <v>#REF!</v>
      </c>
      <c r="AS64" s="239" t="e">
        <f>SUM(#REF!)+SUM(#REF!)</f>
        <v>#REF!</v>
      </c>
      <c r="AT64" s="239" t="e">
        <f>SUM(#REF!)+SUM(#REF!)</f>
        <v>#REF!</v>
      </c>
      <c r="AU64" s="240" t="e">
        <f>SUM(#REF!)+SUM(#REF!)</f>
        <v>#REF!</v>
      </c>
    </row>
    <row r="65" spans="1:47" s="10" customFormat="1" ht="21.75" customHeight="1" thickBot="1">
      <c r="A65" s="747" t="s">
        <v>106</v>
      </c>
      <c r="B65" s="748"/>
      <c r="C65" s="804"/>
      <c r="D65" s="805"/>
      <c r="E65" s="805"/>
      <c r="F65" s="806"/>
      <c r="G65" s="237">
        <f aca="true" t="shared" si="16" ref="G65:P65">G64+G42</f>
        <v>26.5</v>
      </c>
      <c r="H65" s="241">
        <f t="shared" si="16"/>
        <v>795</v>
      </c>
      <c r="I65" s="241">
        <f t="shared" si="16"/>
        <v>303</v>
      </c>
      <c r="J65" s="241">
        <f t="shared" si="16"/>
        <v>177</v>
      </c>
      <c r="K65" s="241">
        <f t="shared" si="16"/>
        <v>42</v>
      </c>
      <c r="L65" s="241">
        <f t="shared" si="16"/>
        <v>84</v>
      </c>
      <c r="M65" s="241">
        <f t="shared" si="16"/>
        <v>612</v>
      </c>
      <c r="N65" s="237">
        <f t="shared" si="16"/>
        <v>7</v>
      </c>
      <c r="O65" s="237">
        <f t="shared" si="16"/>
        <v>9</v>
      </c>
      <c r="P65" s="235">
        <f t="shared" si="16"/>
        <v>9</v>
      </c>
      <c r="Q65" s="237"/>
      <c r="R65" s="242" t="e">
        <f>SUM(#REF!)+SUM(#REF!)</f>
        <v>#REF!</v>
      </c>
      <c r="S65" s="243" t="e">
        <f>SUM(#REF!)+SUM(#REF!)</f>
        <v>#REF!</v>
      </c>
      <c r="T65" s="243" t="e">
        <f>SUM(#REF!)+SUM(#REF!)</f>
        <v>#REF!</v>
      </c>
      <c r="U65" s="243" t="e">
        <f>SUM(#REF!)+SUM(#REF!)</f>
        <v>#REF!</v>
      </c>
      <c r="V65" s="243" t="e">
        <f>SUM(#REF!)+SUM(#REF!)</f>
        <v>#REF!</v>
      </c>
      <c r="W65" s="243" t="e">
        <f>SUM(#REF!)+SUM(#REF!)</f>
        <v>#REF!</v>
      </c>
      <c r="X65" s="243" t="e">
        <f>SUM(#REF!)+SUM(#REF!)</f>
        <v>#REF!</v>
      </c>
      <c r="Y65" s="243" t="e">
        <f>SUM(#REF!)+SUM(#REF!)</f>
        <v>#REF!</v>
      </c>
      <c r="Z65" s="243" t="e">
        <f>SUM(#REF!)+SUM(#REF!)</f>
        <v>#REF!</v>
      </c>
      <c r="AA65" s="243" t="e">
        <f>SUM(#REF!)+SUM(#REF!)</f>
        <v>#REF!</v>
      </c>
      <c r="AB65" s="243" t="e">
        <f>SUM(#REF!)+SUM(#REF!)</f>
        <v>#REF!</v>
      </c>
      <c r="AC65" s="243" t="e">
        <f>SUM(#REF!)+SUM(#REF!)</f>
        <v>#REF!</v>
      </c>
      <c r="AD65" s="243" t="e">
        <f>SUM(#REF!)+SUM(#REF!)</f>
        <v>#REF!</v>
      </c>
      <c r="AE65" s="243" t="e">
        <f>SUM(#REF!)+SUM(#REF!)</f>
        <v>#REF!</v>
      </c>
      <c r="AF65" s="243" t="e">
        <f>SUM(#REF!)+SUM(#REF!)</f>
        <v>#REF!</v>
      </c>
      <c r="AG65" s="243" t="e">
        <f>SUM(#REF!)+SUM(#REF!)</f>
        <v>#REF!</v>
      </c>
      <c r="AH65" s="243" t="e">
        <f>SUM(#REF!)+SUM(#REF!)</f>
        <v>#REF!</v>
      </c>
      <c r="AI65" s="243" t="e">
        <f>SUM(#REF!)+SUM(#REF!)</f>
        <v>#REF!</v>
      </c>
      <c r="AJ65" s="243" t="e">
        <f>SUM(#REF!)+SUM(#REF!)</f>
        <v>#REF!</v>
      </c>
      <c r="AK65" s="243" t="e">
        <f>SUM(#REF!)+SUM(#REF!)</f>
        <v>#REF!</v>
      </c>
      <c r="AL65" s="243" t="e">
        <f>SUM(#REF!)+SUM(#REF!)</f>
        <v>#REF!</v>
      </c>
      <c r="AM65" s="243" t="e">
        <f>SUM(#REF!)+SUM(#REF!)</f>
        <v>#REF!</v>
      </c>
      <c r="AN65" s="243" t="e">
        <f>SUM(#REF!)+SUM(#REF!)</f>
        <v>#REF!</v>
      </c>
      <c r="AO65" s="243" t="e">
        <f>SUM(#REF!)+SUM(#REF!)</f>
        <v>#REF!</v>
      </c>
      <c r="AP65" s="243" t="e">
        <f>SUM(#REF!)+SUM(#REF!)</f>
        <v>#REF!</v>
      </c>
      <c r="AQ65" s="243" t="e">
        <f>SUM(#REF!)+SUM(#REF!)</f>
        <v>#REF!</v>
      </c>
      <c r="AR65" s="243" t="e">
        <f>SUM(#REF!)+SUM(#REF!)</f>
        <v>#REF!</v>
      </c>
      <c r="AS65" s="243" t="e">
        <f>SUM(#REF!)+SUM(#REF!)</f>
        <v>#REF!</v>
      </c>
      <c r="AT65" s="243" t="e">
        <f>SUM(#REF!)+SUM(#REF!)</f>
        <v>#REF!</v>
      </c>
      <c r="AU65" s="244" t="e">
        <f>SUM(#REF!)+SUM(#REF!)</f>
        <v>#REF!</v>
      </c>
    </row>
    <row r="66" spans="1:47" s="509" customFormat="1" ht="21.75" customHeight="1" thickBot="1">
      <c r="A66" s="532"/>
      <c r="B66" s="533"/>
      <c r="C66" s="534"/>
      <c r="D66" s="534"/>
      <c r="E66" s="534"/>
      <c r="F66" s="534"/>
      <c r="G66" s="535"/>
      <c r="H66" s="536"/>
      <c r="I66" s="536"/>
      <c r="J66" s="536"/>
      <c r="K66" s="536"/>
      <c r="L66" s="536"/>
      <c r="M66" s="537"/>
      <c r="N66" s="538"/>
      <c r="O66" s="538"/>
      <c r="P66" s="538"/>
      <c r="Q66" s="506"/>
      <c r="R66" s="507"/>
      <c r="S66" s="507"/>
      <c r="T66" s="507"/>
      <c r="U66" s="507"/>
      <c r="V66" s="507"/>
      <c r="W66" s="507"/>
      <c r="X66" s="507"/>
      <c r="Y66" s="507"/>
      <c r="Z66" s="507"/>
      <c r="AA66" s="507"/>
      <c r="AB66" s="507"/>
      <c r="AC66" s="507"/>
      <c r="AD66" s="507"/>
      <c r="AE66" s="507"/>
      <c r="AF66" s="507"/>
      <c r="AG66" s="507"/>
      <c r="AH66" s="507"/>
      <c r="AI66" s="507"/>
      <c r="AJ66" s="507"/>
      <c r="AK66" s="507"/>
      <c r="AL66" s="507"/>
      <c r="AM66" s="507"/>
      <c r="AN66" s="507"/>
      <c r="AO66" s="507"/>
      <c r="AP66" s="507"/>
      <c r="AQ66" s="507"/>
      <c r="AR66" s="507"/>
      <c r="AS66" s="507"/>
      <c r="AT66" s="507"/>
      <c r="AU66" s="508"/>
    </row>
    <row r="67" spans="1:47" s="505" customFormat="1" ht="16.5" customHeight="1" thickBot="1">
      <c r="A67" s="800"/>
      <c r="B67" s="801"/>
      <c r="C67" s="801"/>
      <c r="D67" s="801"/>
      <c r="E67" s="801"/>
      <c r="F67" s="801"/>
      <c r="G67" s="801"/>
      <c r="H67" s="801"/>
      <c r="I67" s="801"/>
      <c r="J67" s="801"/>
      <c r="K67" s="801"/>
      <c r="L67" s="801"/>
      <c r="M67" s="801"/>
      <c r="N67" s="801"/>
      <c r="O67" s="801"/>
      <c r="P67" s="801"/>
      <c r="Q67" s="802"/>
      <c r="R67" s="802"/>
      <c r="S67" s="802"/>
      <c r="T67" s="802"/>
      <c r="U67" s="802"/>
      <c r="V67" s="802"/>
      <c r="W67" s="802"/>
      <c r="X67" s="802"/>
      <c r="Y67" s="802"/>
      <c r="Z67" s="802"/>
      <c r="AA67" s="802"/>
      <c r="AB67" s="802"/>
      <c r="AC67" s="802"/>
      <c r="AD67" s="802"/>
      <c r="AE67" s="802"/>
      <c r="AF67" s="802"/>
      <c r="AG67" s="802"/>
      <c r="AH67" s="802"/>
      <c r="AI67" s="802"/>
      <c r="AJ67" s="802"/>
      <c r="AK67" s="802"/>
      <c r="AL67" s="802"/>
      <c r="AM67" s="802"/>
      <c r="AN67" s="802"/>
      <c r="AO67" s="802"/>
      <c r="AP67" s="802"/>
      <c r="AQ67" s="802"/>
      <c r="AR67" s="802"/>
      <c r="AS67" s="802"/>
      <c r="AT67" s="802"/>
      <c r="AU67" s="803"/>
    </row>
    <row r="68" spans="1:47" s="6" customFormat="1" ht="16.5" customHeight="1" thickBot="1">
      <c r="A68" s="807" t="s">
        <v>46</v>
      </c>
      <c r="B68" s="808"/>
      <c r="C68" s="808"/>
      <c r="D68" s="808"/>
      <c r="E68" s="808"/>
      <c r="F68" s="809"/>
      <c r="G68" s="245">
        <f aca="true" t="shared" si="17" ref="G68:P68">G34+G65</f>
        <v>90</v>
      </c>
      <c r="H68" s="246">
        <f t="shared" si="17"/>
        <v>2700</v>
      </c>
      <c r="I68" s="246">
        <f t="shared" si="17"/>
        <v>690</v>
      </c>
      <c r="J68" s="246">
        <f t="shared" si="17"/>
        <v>374</v>
      </c>
      <c r="K68" s="246">
        <f t="shared" si="17"/>
        <v>60</v>
      </c>
      <c r="L68" s="246">
        <f t="shared" si="17"/>
        <v>256</v>
      </c>
      <c r="M68" s="246">
        <f t="shared" si="17"/>
        <v>2130</v>
      </c>
      <c r="N68" s="245">
        <f>N65+N34</f>
        <v>22</v>
      </c>
      <c r="O68" s="245">
        <f t="shared" si="17"/>
        <v>18</v>
      </c>
      <c r="P68" s="245">
        <f t="shared" si="17"/>
        <v>18</v>
      </c>
      <c r="Q68" s="245"/>
      <c r="R68" s="245" t="e">
        <f>R34+#REF!+#REF!+R64</f>
        <v>#REF!</v>
      </c>
      <c r="S68" s="245" t="e">
        <f>S34+#REF!+#REF!+S64</f>
        <v>#REF!</v>
      </c>
      <c r="T68" s="245" t="e">
        <f>T34+#REF!+#REF!+T64</f>
        <v>#REF!</v>
      </c>
      <c r="U68" s="245" t="e">
        <f>U34+#REF!+#REF!+U64</f>
        <v>#REF!</v>
      </c>
      <c r="V68" s="245" t="e">
        <f>V34+#REF!+#REF!+V64</f>
        <v>#REF!</v>
      </c>
      <c r="W68" s="245" t="e">
        <f>W34+#REF!+#REF!+W64</f>
        <v>#REF!</v>
      </c>
      <c r="X68" s="245" t="e">
        <f>X34+#REF!+#REF!+X64</f>
        <v>#REF!</v>
      </c>
      <c r="Y68" s="245" t="e">
        <f>Y34+#REF!+#REF!+Y64</f>
        <v>#REF!</v>
      </c>
      <c r="Z68" s="245" t="e">
        <f>Z34+#REF!+#REF!+Z64</f>
        <v>#REF!</v>
      </c>
      <c r="AA68" s="245" t="e">
        <f>AA34+#REF!+#REF!+AA64</f>
        <v>#REF!</v>
      </c>
      <c r="AB68" s="245" t="e">
        <f>AB34+#REF!+#REF!+AB64</f>
        <v>#REF!</v>
      </c>
      <c r="AC68" s="245" t="e">
        <f>AC34+#REF!+#REF!+AC64</f>
        <v>#REF!</v>
      </c>
      <c r="AD68" s="245" t="e">
        <f>AD34+#REF!+#REF!+AD64</f>
        <v>#REF!</v>
      </c>
      <c r="AE68" s="245" t="e">
        <f>AE34+#REF!+#REF!+AE64</f>
        <v>#REF!</v>
      </c>
      <c r="AF68" s="245" t="e">
        <f>AF34+#REF!+#REF!+AF64</f>
        <v>#REF!</v>
      </c>
      <c r="AG68" s="245" t="e">
        <f>AG34+#REF!+#REF!+AG64</f>
        <v>#REF!</v>
      </c>
      <c r="AH68" s="245" t="e">
        <f>AH34+#REF!+#REF!+AH64</f>
        <v>#REF!</v>
      </c>
      <c r="AI68" s="245" t="e">
        <f>AI34+#REF!+#REF!+AI64</f>
        <v>#REF!</v>
      </c>
      <c r="AJ68" s="245" t="e">
        <f>AJ34+#REF!+#REF!+AJ64</f>
        <v>#REF!</v>
      </c>
      <c r="AK68" s="245" t="e">
        <f>AK34+#REF!+#REF!+AK64</f>
        <v>#REF!</v>
      </c>
      <c r="AL68" s="245" t="e">
        <f>AL34+#REF!+#REF!+AL64</f>
        <v>#REF!</v>
      </c>
      <c r="AM68" s="245" t="e">
        <f>AM34+#REF!+#REF!+AM64</f>
        <v>#REF!</v>
      </c>
      <c r="AN68" s="245" t="e">
        <f>AN34+#REF!+#REF!+AN64</f>
        <v>#REF!</v>
      </c>
      <c r="AO68" s="245" t="e">
        <f>AO34+#REF!+#REF!+AO64</f>
        <v>#REF!</v>
      </c>
      <c r="AP68" s="245" t="e">
        <f>AP34+#REF!+#REF!+AP64</f>
        <v>#REF!</v>
      </c>
      <c r="AQ68" s="245" t="e">
        <f>AQ34+#REF!+#REF!+AQ64</f>
        <v>#REF!</v>
      </c>
      <c r="AR68" s="245" t="e">
        <f>AR34+#REF!+#REF!+AR64</f>
        <v>#REF!</v>
      </c>
      <c r="AS68" s="245" t="e">
        <f>AS34+#REF!+#REF!+AS64</f>
        <v>#REF!</v>
      </c>
      <c r="AT68" s="245" t="e">
        <f>AT34+#REF!+#REF!+AT64</f>
        <v>#REF!</v>
      </c>
      <c r="AU68" s="247" t="e">
        <f>AU34+#REF!+#REF!+AU64</f>
        <v>#REF!</v>
      </c>
    </row>
    <row r="69" spans="1:47" s="6" customFormat="1" ht="16.5" thickBot="1">
      <c r="A69" s="752" t="s">
        <v>195</v>
      </c>
      <c r="B69" s="753"/>
      <c r="C69" s="753"/>
      <c r="D69" s="753"/>
      <c r="E69" s="753"/>
      <c r="F69" s="753"/>
      <c r="G69" s="753"/>
      <c r="H69" s="753"/>
      <c r="I69" s="753"/>
      <c r="J69" s="753"/>
      <c r="K69" s="753"/>
      <c r="L69" s="753"/>
      <c r="M69" s="754"/>
      <c r="N69" s="248">
        <f>N68</f>
        <v>22</v>
      </c>
      <c r="O69" s="249">
        <f>O68</f>
        <v>18</v>
      </c>
      <c r="P69" s="249">
        <f>P68</f>
        <v>18</v>
      </c>
      <c r="Q69" s="249"/>
      <c r="R69" s="10"/>
      <c r="S69" s="10"/>
      <c r="T69" s="10"/>
      <c r="U69" s="10"/>
      <c r="V69" s="10"/>
      <c r="W69" s="10"/>
      <c r="X69" s="10"/>
      <c r="Y69" s="8"/>
      <c r="Z69" s="8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250"/>
    </row>
    <row r="70" spans="1:47" s="6" customFormat="1" ht="15.75" customHeight="1" thickBot="1">
      <c r="A70" s="755" t="s">
        <v>47</v>
      </c>
      <c r="B70" s="756"/>
      <c r="C70" s="756"/>
      <c r="D70" s="756"/>
      <c r="E70" s="756"/>
      <c r="F70" s="756"/>
      <c r="G70" s="756"/>
      <c r="H70" s="756"/>
      <c r="I70" s="756"/>
      <c r="J70" s="756"/>
      <c r="K70" s="756"/>
      <c r="L70" s="756"/>
      <c r="M70" s="757"/>
      <c r="N70" s="539">
        <v>4</v>
      </c>
      <c r="O70" s="251"/>
      <c r="P70" s="252">
        <v>3</v>
      </c>
      <c r="Q70" s="252"/>
      <c r="Y70" s="7"/>
      <c r="Z70" s="7"/>
      <c r="AU70" s="250"/>
    </row>
    <row r="71" spans="1:47" s="6" customFormat="1" ht="17.25" customHeight="1" thickBot="1">
      <c r="A71" s="755" t="s">
        <v>48</v>
      </c>
      <c r="B71" s="756"/>
      <c r="C71" s="756"/>
      <c r="D71" s="756"/>
      <c r="E71" s="756"/>
      <c r="F71" s="756"/>
      <c r="G71" s="756"/>
      <c r="H71" s="756"/>
      <c r="I71" s="756"/>
      <c r="J71" s="756"/>
      <c r="K71" s="756"/>
      <c r="L71" s="756"/>
      <c r="M71" s="757"/>
      <c r="N71" s="251">
        <v>4</v>
      </c>
      <c r="O71" s="251"/>
      <c r="P71" s="540">
        <v>5</v>
      </c>
      <c r="Q71" s="251">
        <v>1</v>
      </c>
      <c r="R71" s="253" t="e">
        <f>COUNTIF($D5:$D36,R$6)+COUNTIF($D55:$D64,R$6)+COUNTIF(#REF!,R$6)</f>
        <v>#REF!</v>
      </c>
      <c r="S71" s="253" t="e">
        <f>COUNTIF($D5:$D36,S$6)+COUNTIF($D55:$D64,S$6)+COUNTIF(#REF!,S$6)</f>
        <v>#REF!</v>
      </c>
      <c r="T71" s="253" t="e">
        <f>COUNTIF($D5:$D36,T$6)+COUNTIF($D55:$D64,T$6)+COUNTIF(#REF!,T$6)</f>
        <v>#REF!</v>
      </c>
      <c r="U71" s="253" t="e">
        <f>COUNTIF($D5:$D36,U$6)+COUNTIF($D55:$D64,U$6)+COUNTIF(#REF!,U$6)</f>
        <v>#REF!</v>
      </c>
      <c r="V71" s="253" t="e">
        <f>COUNTIF($D5:$D36,V$6)+COUNTIF($D55:$D64,V$6)+COUNTIF(#REF!,V$6)</f>
        <v>#REF!</v>
      </c>
      <c r="W71" s="253" t="e">
        <f>COUNTIF($D5:$D36,W$6)+COUNTIF($D55:$D64,W$6)+COUNTIF(#REF!,W$6)</f>
        <v>#REF!</v>
      </c>
      <c r="X71" s="253" t="e">
        <f>COUNTIF($D5:$D36,X$6)+COUNTIF($D55:$D64,X$6)+COUNTIF(#REF!,X$6)</f>
        <v>#REF!</v>
      </c>
      <c r="Y71" s="253" t="e">
        <f>COUNTIF($D5:$D36,Y$6)+COUNTIF($D55:$D64,Y$6)+COUNTIF(#REF!,Y$6)</f>
        <v>#REF!</v>
      </c>
      <c r="Z71" s="253" t="e">
        <f>COUNTIF($D5:$D36,Z$6)+COUNTIF($D55:$D64,Z$6)+COUNTIF(#REF!,Z$6)</f>
        <v>#REF!</v>
      </c>
      <c r="AA71" s="253" t="e">
        <f>COUNTIF($D5:$D36,AA$6)+COUNTIF($D55:$D64,AA$6)+COUNTIF(#REF!,AA$6)</f>
        <v>#REF!</v>
      </c>
      <c r="AB71" s="253" t="e">
        <f>COUNTIF($D5:$D36,AB$6)+COUNTIF($D55:$D64,AB$6)+COUNTIF(#REF!,AB$6)</f>
        <v>#REF!</v>
      </c>
      <c r="AC71" s="253" t="e">
        <f>COUNTIF($D5:$D36,AC$6)+COUNTIF($D55:$D64,AC$6)+COUNTIF(#REF!,AC$6)</f>
        <v>#REF!</v>
      </c>
      <c r="AD71" s="253" t="e">
        <f>COUNTIF($D5:$D36,AD$6)+COUNTIF($D55:$D64,AD$6)+COUNTIF(#REF!,AD$6)</f>
        <v>#REF!</v>
      </c>
      <c r="AE71" s="253" t="e">
        <f>COUNTIF($D5:$D36,AE$6)+COUNTIF($D55:$D64,AE$6)+COUNTIF(#REF!,AE$6)</f>
        <v>#REF!</v>
      </c>
      <c r="AF71" s="253" t="e">
        <f>COUNTIF($D5:$D36,AF$6)+COUNTIF($D55:$D64,AF$6)+COUNTIF(#REF!,AF$6)</f>
        <v>#REF!</v>
      </c>
      <c r="AG71" s="253" t="e">
        <f>COUNTIF($D5:$D36,AG$6)+COUNTIF($D55:$D64,AG$6)+COUNTIF(#REF!,AG$6)</f>
        <v>#REF!</v>
      </c>
      <c r="AH71" s="253" t="e">
        <f>COUNTIF($D5:$D36,AH$6)+COUNTIF($D55:$D64,AH$6)+COUNTIF(#REF!,AH$6)</f>
        <v>#REF!</v>
      </c>
      <c r="AI71" s="253" t="e">
        <f>COUNTIF($D5:$D36,AI$6)+COUNTIF($D55:$D64,AI$6)+COUNTIF(#REF!,AI$6)</f>
        <v>#REF!</v>
      </c>
      <c r="AJ71" s="253" t="e">
        <f>COUNTIF($D5:$D36,AJ$6)+COUNTIF($D55:$D64,AJ$6)+COUNTIF(#REF!,AJ$6)</f>
        <v>#REF!</v>
      </c>
      <c r="AK71" s="253" t="e">
        <f>COUNTIF($D5:$D36,AK$6)+COUNTIF($D55:$D64,AK$6)+COUNTIF(#REF!,AK$6)</f>
        <v>#REF!</v>
      </c>
      <c r="AL71" s="253" t="e">
        <f>COUNTIF($D5:$D36,AL$6)+COUNTIF($D55:$D64,AL$6)+COUNTIF(#REF!,AL$6)</f>
        <v>#REF!</v>
      </c>
      <c r="AM71" s="253" t="e">
        <f>COUNTIF($D5:$D36,AM$6)+COUNTIF($D55:$D64,AM$6)+COUNTIF(#REF!,AM$6)</f>
        <v>#REF!</v>
      </c>
      <c r="AN71" s="253" t="e">
        <f>COUNTIF($D5:$D36,AN$6)+COUNTIF($D55:$D64,AN$6)+COUNTIF(#REF!,AN$6)</f>
        <v>#REF!</v>
      </c>
      <c r="AO71" s="253" t="e">
        <f>COUNTIF($D5:$D36,AO$6)+COUNTIF($D55:$D64,AO$6)+COUNTIF(#REF!,AO$6)</f>
        <v>#REF!</v>
      </c>
      <c r="AP71" s="253" t="e">
        <f>COUNTIF($D5:$D36,AP$6)+COUNTIF($D55:$D64,AP$6)+COUNTIF(#REF!,AP$6)</f>
        <v>#REF!</v>
      </c>
      <c r="AQ71" s="253" t="e">
        <f>COUNTIF($D5:$D36,AQ$6)+COUNTIF($D55:$D64,AQ$6)+COUNTIF(#REF!,AQ$6)</f>
        <v>#REF!</v>
      </c>
      <c r="AR71" s="253" t="e">
        <f>COUNTIF($D5:$D36,AR$6)+COUNTIF($D55:$D64,AR$6)+COUNTIF(#REF!,AR$6)</f>
        <v>#REF!</v>
      </c>
      <c r="AS71" s="253" t="e">
        <f>COUNTIF($D5:$D36,AS$6)+COUNTIF($D55:$D64,AS$6)+COUNTIF(#REF!,AS$6)</f>
        <v>#REF!</v>
      </c>
      <c r="AT71" s="253" t="e">
        <f>COUNTIF($D5:$D36,AT$6)+COUNTIF($D55:$D64,AT$6)+COUNTIF(#REF!,AT$6)</f>
        <v>#REF!</v>
      </c>
      <c r="AU71" s="254"/>
    </row>
    <row r="72" spans="1:47" s="6" customFormat="1" ht="18" customHeight="1" thickBot="1">
      <c r="A72" s="755" t="s">
        <v>49</v>
      </c>
      <c r="B72" s="756"/>
      <c r="C72" s="756"/>
      <c r="D72" s="756"/>
      <c r="E72" s="756"/>
      <c r="F72" s="756"/>
      <c r="G72" s="756"/>
      <c r="H72" s="756"/>
      <c r="I72" s="756"/>
      <c r="J72" s="756"/>
      <c r="K72" s="756"/>
      <c r="L72" s="756"/>
      <c r="M72" s="757"/>
      <c r="N72" s="253"/>
      <c r="O72" s="253"/>
      <c r="P72" s="253">
        <v>1</v>
      </c>
      <c r="Q72" s="253"/>
      <c r="R72" s="253" t="e">
        <f>COUNTIF($E5:$E36,R$6)+COUNTIF($E55:$E64,R$6)+COUNTIF(#REF!,R$6)</f>
        <v>#REF!</v>
      </c>
      <c r="S72" s="253" t="e">
        <f>COUNTIF($E5:$E36,S$6)+COUNTIF($E55:$E64,S$6)+COUNTIF(#REF!,S$6)</f>
        <v>#REF!</v>
      </c>
      <c r="T72" s="253" t="e">
        <f>COUNTIF($E5:$E36,T$6)+COUNTIF($E55:$E64,T$6)+COUNTIF(#REF!,T$6)</f>
        <v>#REF!</v>
      </c>
      <c r="U72" s="253" t="e">
        <f>COUNTIF($E5:$E36,U$6)+COUNTIF($E55:$E64,U$6)+COUNTIF(#REF!,U$6)</f>
        <v>#REF!</v>
      </c>
      <c r="V72" s="253" t="e">
        <f>COUNTIF($E5:$E36,V$6)+COUNTIF($E55:$E64,V$6)+COUNTIF(#REF!,V$6)</f>
        <v>#REF!</v>
      </c>
      <c r="W72" s="253" t="e">
        <f>COUNTIF($E5:$E36,W$6)+COUNTIF($E55:$E64,W$6)+COUNTIF(#REF!,W$6)</f>
        <v>#REF!</v>
      </c>
      <c r="X72" s="253" t="e">
        <f>COUNTIF($E5:$E36,X$6)+COUNTIF($E55:$E64,X$6)+COUNTIF(#REF!,X$6)</f>
        <v>#REF!</v>
      </c>
      <c r="Y72" s="253" t="e">
        <f>COUNTIF($E5:$E36,Y$6)+COUNTIF($E55:$E64,Y$6)+COUNTIF(#REF!,Y$6)</f>
        <v>#REF!</v>
      </c>
      <c r="Z72" s="253" t="e">
        <f>COUNTIF($E5:$E36,Z$6)+COUNTIF($E55:$E64,Z$6)+COUNTIF(#REF!,Z$6)</f>
        <v>#REF!</v>
      </c>
      <c r="AA72" s="253" t="e">
        <f>COUNTIF($E5:$E36,AA$6)+COUNTIF($E55:$E64,AA$6)+COUNTIF(#REF!,AA$6)</f>
        <v>#REF!</v>
      </c>
      <c r="AB72" s="253" t="e">
        <f>COUNTIF($E5:$E36,AB$6)+COUNTIF($E55:$E64,AB$6)+COUNTIF(#REF!,AB$6)</f>
        <v>#REF!</v>
      </c>
      <c r="AC72" s="253" t="e">
        <f>COUNTIF($E5:$E36,AC$6)+COUNTIF($E55:$E64,AC$6)+COUNTIF(#REF!,AC$6)</f>
        <v>#REF!</v>
      </c>
      <c r="AD72" s="253" t="e">
        <f>COUNTIF($E5:$E36,AD$6)+COUNTIF($E55:$E64,AD$6)+COUNTIF(#REF!,AD$6)</f>
        <v>#REF!</v>
      </c>
      <c r="AE72" s="253" t="e">
        <f>COUNTIF($E5:$E36,AE$6)+COUNTIF($E55:$E64,AE$6)+COUNTIF(#REF!,AE$6)</f>
        <v>#REF!</v>
      </c>
      <c r="AF72" s="253" t="e">
        <f>COUNTIF($E5:$E36,AF$6)+COUNTIF($E55:$E64,AF$6)+COUNTIF(#REF!,AF$6)</f>
        <v>#REF!</v>
      </c>
      <c r="AG72" s="253" t="e">
        <f>COUNTIF($E5:$E36,AG$6)+COUNTIF($E55:$E64,AG$6)+COUNTIF(#REF!,AG$6)</f>
        <v>#REF!</v>
      </c>
      <c r="AH72" s="253" t="e">
        <f>COUNTIF($E5:$E36,AH$6)+COUNTIF($E55:$E64,AH$6)+COUNTIF(#REF!,AH$6)</f>
        <v>#REF!</v>
      </c>
      <c r="AI72" s="253" t="e">
        <f>COUNTIF($E5:$E36,AI$6)+COUNTIF($E55:$E64,AI$6)+COUNTIF(#REF!,AI$6)</f>
        <v>#REF!</v>
      </c>
      <c r="AJ72" s="253" t="e">
        <f>COUNTIF($E5:$E36,AJ$6)+COUNTIF($E55:$E64,AJ$6)+COUNTIF(#REF!,AJ$6)</f>
        <v>#REF!</v>
      </c>
      <c r="AK72" s="253" t="e">
        <f>COUNTIF($E5:$E36,AK$6)+COUNTIF($E55:$E64,AK$6)+COUNTIF(#REF!,AK$6)</f>
        <v>#REF!</v>
      </c>
      <c r="AL72" s="253" t="e">
        <f>COUNTIF($E5:$E36,AL$6)+COUNTIF($E55:$E64,AL$6)+COUNTIF(#REF!,AL$6)</f>
        <v>#REF!</v>
      </c>
      <c r="AM72" s="253" t="e">
        <f>COUNTIF($E5:$E36,AM$6)+COUNTIF($E55:$E64,AM$6)+COUNTIF(#REF!,AM$6)</f>
        <v>#REF!</v>
      </c>
      <c r="AN72" s="253" t="e">
        <f>COUNTIF($E5:$E36,AN$6)+COUNTIF($E55:$E64,AN$6)+COUNTIF(#REF!,AN$6)</f>
        <v>#REF!</v>
      </c>
      <c r="AO72" s="253" t="e">
        <f>COUNTIF($E5:$E36,AO$6)+COUNTIF($E55:$E64,AO$6)+COUNTIF(#REF!,AO$6)</f>
        <v>#REF!</v>
      </c>
      <c r="AP72" s="253" t="e">
        <f>COUNTIF($E5:$E36,AP$6)+COUNTIF($E55:$E64,AP$6)+COUNTIF(#REF!,AP$6)</f>
        <v>#REF!</v>
      </c>
      <c r="AQ72" s="253" t="e">
        <f>COUNTIF($E5:$E36,AQ$6)+COUNTIF($E55:$E64,AQ$6)+COUNTIF(#REF!,AQ$6)</f>
        <v>#REF!</v>
      </c>
      <c r="AR72" s="253" t="e">
        <f>COUNTIF($E5:$E36,AR$6)+COUNTIF($E55:$E64,AR$6)+COUNTIF(#REF!,AR$6)</f>
        <v>#REF!</v>
      </c>
      <c r="AS72" s="253" t="e">
        <f>COUNTIF($E5:$E36,AS$6)+COUNTIF($E55:$E64,AS$6)+COUNTIF(#REF!,AS$6)</f>
        <v>#REF!</v>
      </c>
      <c r="AT72" s="253" t="e">
        <f>COUNTIF($E5:$E36,AT$6)+COUNTIF($E55:$E64,AT$6)+COUNTIF(#REF!,AT$6)</f>
        <v>#REF!</v>
      </c>
      <c r="AU72" s="254"/>
    </row>
    <row r="73" spans="1:47" s="10" customFormat="1" ht="21.75" customHeight="1" thickBot="1">
      <c r="A73" s="2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758">
        <f>G17+G27+G42+G64</f>
        <v>60</v>
      </c>
      <c r="O73" s="758"/>
      <c r="P73" s="758"/>
      <c r="Q73" s="749">
        <f>G33+G30</f>
        <v>30</v>
      </c>
      <c r="R73" s="750"/>
      <c r="S73" s="750"/>
      <c r="T73" s="750"/>
      <c r="U73" s="750"/>
      <c r="V73" s="750"/>
      <c r="W73" s="750"/>
      <c r="X73" s="750"/>
      <c r="Y73" s="750"/>
      <c r="Z73" s="750"/>
      <c r="AA73" s="750"/>
      <c r="AB73" s="750"/>
      <c r="AC73" s="750"/>
      <c r="AD73" s="750"/>
      <c r="AE73" s="750"/>
      <c r="AF73" s="750"/>
      <c r="AG73" s="750"/>
      <c r="AH73" s="750"/>
      <c r="AI73" s="750"/>
      <c r="AJ73" s="750"/>
      <c r="AK73" s="750"/>
      <c r="AL73" s="750"/>
      <c r="AM73" s="750"/>
      <c r="AN73" s="750"/>
      <c r="AO73" s="750"/>
      <c r="AP73" s="750"/>
      <c r="AQ73" s="750"/>
      <c r="AR73" s="750"/>
      <c r="AS73" s="750"/>
      <c r="AT73" s="750"/>
      <c r="AU73" s="751"/>
    </row>
    <row r="74" spans="1:47" s="6" customFormat="1" ht="16.5" customHeight="1" hidden="1" thickBot="1">
      <c r="A74" s="810"/>
      <c r="B74" s="811"/>
      <c r="C74" s="811"/>
      <c r="D74" s="811"/>
      <c r="E74" s="811"/>
      <c r="F74" s="811"/>
      <c r="G74" s="811"/>
      <c r="H74" s="811"/>
      <c r="I74" s="811"/>
      <c r="J74" s="811"/>
      <c r="K74" s="811"/>
      <c r="L74" s="811"/>
      <c r="M74" s="811"/>
      <c r="N74" s="811"/>
      <c r="O74" s="811"/>
      <c r="P74" s="811"/>
      <c r="Q74" s="811"/>
      <c r="R74" s="811"/>
      <c r="S74" s="811"/>
      <c r="T74" s="811"/>
      <c r="U74" s="811"/>
      <c r="V74" s="811"/>
      <c r="W74" s="811"/>
      <c r="X74" s="811"/>
      <c r="Y74" s="811"/>
      <c r="Z74" s="811"/>
      <c r="AA74" s="811"/>
      <c r="AB74" s="811"/>
      <c r="AC74" s="811"/>
      <c r="AD74" s="811"/>
      <c r="AE74" s="811"/>
      <c r="AF74" s="811"/>
      <c r="AG74" s="811"/>
      <c r="AH74" s="811"/>
      <c r="AI74" s="811"/>
      <c r="AJ74" s="811"/>
      <c r="AK74" s="811"/>
      <c r="AL74" s="811"/>
      <c r="AM74" s="811"/>
      <c r="AN74" s="811"/>
      <c r="AO74" s="811"/>
      <c r="AP74" s="811"/>
      <c r="AQ74" s="811"/>
      <c r="AR74" s="811"/>
      <c r="AS74" s="811"/>
      <c r="AT74" s="811"/>
      <c r="AU74" s="812"/>
    </row>
    <row r="75" spans="2:47" s="6" customFormat="1" ht="21.75" customHeight="1" hidden="1">
      <c r="B75" s="813" t="s">
        <v>101</v>
      </c>
      <c r="C75" s="813"/>
      <c r="D75" s="813"/>
      <c r="E75" s="813"/>
      <c r="F75" s="813"/>
      <c r="G75" s="813"/>
      <c r="H75" s="813"/>
      <c r="I75" s="813"/>
      <c r="J75" s="813"/>
      <c r="N75" s="256"/>
      <c r="O75" s="257"/>
      <c r="P75" s="257"/>
      <c r="Q75" s="16"/>
      <c r="S75" s="6" t="s">
        <v>50</v>
      </c>
      <c r="T75" s="6" t="e">
        <f>#REF!-#REF!-#REF!</f>
        <v>#REF!</v>
      </c>
      <c r="AU75" s="105"/>
    </row>
    <row r="76" spans="14:47" s="6" customFormat="1" ht="20.25" customHeight="1" hidden="1">
      <c r="N76" s="256"/>
      <c r="O76" s="257"/>
      <c r="P76" s="257"/>
      <c r="Q76" s="16"/>
      <c r="AU76" s="105"/>
    </row>
    <row r="77" spans="2:51" s="6" customFormat="1" ht="22.5" customHeight="1">
      <c r="B77" s="528"/>
      <c r="F77" s="10"/>
      <c r="G77" s="529"/>
      <c r="H77" s="813"/>
      <c r="I77" s="814"/>
      <c r="J77" s="814"/>
      <c r="K77" s="814"/>
      <c r="L77" s="814"/>
      <c r="N77" s="256"/>
      <c r="O77" s="256"/>
      <c r="P77" s="256"/>
      <c r="Q77" s="16"/>
      <c r="AY77" s="6" t="s">
        <v>148</v>
      </c>
    </row>
    <row r="78" spans="2:16" s="6" customFormat="1" ht="52.5" customHeight="1">
      <c r="B78" s="475" t="s">
        <v>156</v>
      </c>
      <c r="C78" s="476"/>
      <c r="D78" s="476"/>
      <c r="E78" s="476"/>
      <c r="F78" s="476"/>
      <c r="G78" s="476"/>
      <c r="H78" s="799" t="s">
        <v>140</v>
      </c>
      <c r="I78" s="799"/>
      <c r="J78" s="799"/>
      <c r="K78" s="799"/>
      <c r="L78" s="799"/>
      <c r="N78" s="530"/>
      <c r="O78" s="531"/>
      <c r="P78" s="530"/>
    </row>
    <row r="79" spans="2:16" s="6" customFormat="1" ht="66.75" customHeight="1">
      <c r="B79" s="475" t="s">
        <v>141</v>
      </c>
      <c r="C79" s="477"/>
      <c r="D79" s="477"/>
      <c r="E79" s="477"/>
      <c r="F79" s="477"/>
      <c r="G79" s="477"/>
      <c r="H79" s="799" t="s">
        <v>142</v>
      </c>
      <c r="I79" s="799"/>
      <c r="J79" s="799"/>
      <c r="K79" s="799"/>
      <c r="L79" s="799"/>
      <c r="N79" s="530"/>
      <c r="O79" s="531"/>
      <c r="P79" s="530"/>
    </row>
    <row r="80" spans="2:16" s="6" customFormat="1" ht="67.5" customHeight="1">
      <c r="B80" s="475" t="s">
        <v>51</v>
      </c>
      <c r="C80" s="477"/>
      <c r="D80" s="477"/>
      <c r="E80" s="477"/>
      <c r="F80" s="477"/>
      <c r="G80" s="477"/>
      <c r="H80" s="799" t="s">
        <v>52</v>
      </c>
      <c r="I80" s="799"/>
      <c r="J80" s="799"/>
      <c r="K80" s="799"/>
      <c r="L80" s="799"/>
      <c r="N80" s="530"/>
      <c r="O80" s="530"/>
      <c r="P80" s="530"/>
    </row>
    <row r="81" spans="2:12" s="6" customFormat="1" ht="66" customHeight="1">
      <c r="B81" s="478" t="s">
        <v>157</v>
      </c>
      <c r="C81" s="479"/>
      <c r="D81" s="479"/>
      <c r="E81" s="479"/>
      <c r="F81" s="479"/>
      <c r="G81" s="479"/>
      <c r="H81" s="799" t="s">
        <v>140</v>
      </c>
      <c r="I81" s="799"/>
      <c r="J81" s="799"/>
      <c r="K81" s="799"/>
      <c r="L81" s="799"/>
    </row>
    <row r="82" spans="1:26" s="6" customFormat="1" ht="15.75">
      <c r="A82" s="1"/>
      <c r="B82" s="466"/>
      <c r="C82" s="467"/>
      <c r="D82" s="467"/>
      <c r="E82" s="467"/>
      <c r="F82" s="466"/>
      <c r="G82" s="466"/>
      <c r="H82" s="466"/>
      <c r="I82" s="466"/>
      <c r="J82" s="466"/>
      <c r="K82" s="466"/>
      <c r="L82" s="467"/>
      <c r="M82" s="467"/>
      <c r="N82" s="467"/>
      <c r="O82" s="13"/>
      <c r="P82" s="13"/>
      <c r="Q82" s="13"/>
      <c r="Y82" s="293"/>
      <c r="Z82" s="293"/>
    </row>
    <row r="83" spans="1:26" s="6" customFormat="1" ht="15.75">
      <c r="A83" s="1"/>
      <c r="B83" s="466"/>
      <c r="C83" s="467"/>
      <c r="D83" s="467"/>
      <c r="E83" s="467"/>
      <c r="F83" s="466"/>
      <c r="G83" s="466"/>
      <c r="H83" s="466"/>
      <c r="I83" s="466"/>
      <c r="J83" s="466"/>
      <c r="K83" s="466"/>
      <c r="L83" s="467"/>
      <c r="M83" s="467"/>
      <c r="N83" s="467"/>
      <c r="O83" s="13"/>
      <c r="P83" s="13"/>
      <c r="Q83" s="13"/>
      <c r="Y83" s="7"/>
      <c r="Z83" s="7"/>
    </row>
    <row r="84" spans="1:47" s="6" customFormat="1" ht="35.25" customHeight="1">
      <c r="A84" s="1"/>
      <c r="B84" s="466"/>
      <c r="C84" s="467"/>
      <c r="D84" s="467"/>
      <c r="E84" s="467"/>
      <c r="F84" s="466"/>
      <c r="G84" s="466"/>
      <c r="H84" s="466"/>
      <c r="I84" s="466"/>
      <c r="J84" s="466"/>
      <c r="K84" s="466"/>
      <c r="L84" s="467"/>
      <c r="M84" s="742" t="s">
        <v>155</v>
      </c>
      <c r="N84" s="742"/>
      <c r="O84" s="742"/>
      <c r="P84" s="742"/>
      <c r="Q84" s="742"/>
      <c r="R84" s="742"/>
      <c r="S84" s="742"/>
      <c r="T84" s="742"/>
      <c r="U84" s="742"/>
      <c r="V84" s="742"/>
      <c r="W84" s="742"/>
      <c r="X84" s="742"/>
      <c r="Y84" s="742"/>
      <c r="Z84" s="742"/>
      <c r="AA84" s="742"/>
      <c r="AB84" s="742"/>
      <c r="AC84" s="742"/>
      <c r="AD84" s="742"/>
      <c r="AE84" s="742"/>
      <c r="AF84" s="742"/>
      <c r="AG84" s="742"/>
      <c r="AH84" s="742"/>
      <c r="AI84" s="742"/>
      <c r="AJ84" s="742"/>
      <c r="AK84" s="742"/>
      <c r="AL84" s="742"/>
      <c r="AM84" s="742"/>
      <c r="AN84" s="742"/>
      <c r="AO84" s="742"/>
      <c r="AP84" s="742"/>
      <c r="AQ84" s="742"/>
      <c r="AR84" s="742"/>
      <c r="AS84" s="742"/>
      <c r="AT84" s="742"/>
      <c r="AU84" s="742"/>
    </row>
    <row r="85" spans="1:49" s="6" customFormat="1" ht="15.75">
      <c r="A85" s="1"/>
      <c r="B85" s="2"/>
      <c r="C85" s="3"/>
      <c r="D85" s="4"/>
      <c r="E85" s="4"/>
      <c r="F85" s="3"/>
      <c r="G85" s="3"/>
      <c r="H85" s="3"/>
      <c r="I85" s="2"/>
      <c r="J85" s="2"/>
      <c r="K85" s="2"/>
      <c r="L85" s="2"/>
      <c r="M85" s="2"/>
      <c r="N85" s="2"/>
      <c r="O85" s="2"/>
      <c r="P85" s="2"/>
      <c r="Q85" s="2"/>
      <c r="Y85" s="294"/>
      <c r="Z85" s="294"/>
      <c r="AW85" s="6" t="s">
        <v>154</v>
      </c>
    </row>
    <row r="86" spans="1:49" s="6" customFormat="1" ht="15.75">
      <c r="A86" s="1"/>
      <c r="B86" s="2"/>
      <c r="C86" s="3"/>
      <c r="D86" s="4"/>
      <c r="E86" s="4"/>
      <c r="F86" s="3"/>
      <c r="G86" s="3"/>
      <c r="H86" s="3"/>
      <c r="I86" s="2"/>
      <c r="J86" s="2"/>
      <c r="K86" s="2"/>
      <c r="L86" s="2"/>
      <c r="M86" s="295" t="s">
        <v>149</v>
      </c>
      <c r="N86" s="296"/>
      <c r="O86" s="296"/>
      <c r="P86" s="296"/>
      <c r="Q86" s="296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W86" s="6">
        <v>15</v>
      </c>
    </row>
    <row r="87" spans="1:47" s="6" customFormat="1" ht="15.75">
      <c r="A87" s="1"/>
      <c r="B87" s="2"/>
      <c r="C87" s="3"/>
      <c r="D87" s="4"/>
      <c r="E87" s="4"/>
      <c r="F87" s="3"/>
      <c r="G87" s="3"/>
      <c r="H87" s="3"/>
      <c r="I87" s="2"/>
      <c r="J87" s="2"/>
      <c r="K87" s="2"/>
      <c r="L87" s="2"/>
      <c r="M87" s="296" t="s">
        <v>151</v>
      </c>
      <c r="N87" s="296">
        <v>4</v>
      </c>
      <c r="O87" s="296"/>
      <c r="P87" s="296">
        <v>4</v>
      </c>
      <c r="Q87" s="296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</row>
    <row r="88" spans="1:47" s="6" customFormat="1" ht="15.75">
      <c r="A88" s="1"/>
      <c r="B88" s="2"/>
      <c r="C88" s="3"/>
      <c r="D88" s="4"/>
      <c r="E88" s="4"/>
      <c r="F88" s="3"/>
      <c r="G88" s="3"/>
      <c r="H88" s="3"/>
      <c r="I88" s="2"/>
      <c r="J88" s="2"/>
      <c r="K88" s="2"/>
      <c r="L88" s="2"/>
      <c r="M88" s="296" t="s">
        <v>150</v>
      </c>
      <c r="N88" s="296">
        <v>5</v>
      </c>
      <c r="O88" s="296"/>
      <c r="P88" s="296">
        <v>5</v>
      </c>
      <c r="Q88" s="296" t="s">
        <v>153</v>
      </c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</row>
    <row r="89" spans="1:47" s="6" customFormat="1" ht="15.75">
      <c r="A89" s="1"/>
      <c r="B89" s="2"/>
      <c r="C89" s="3"/>
      <c r="D89" s="4"/>
      <c r="E89" s="4"/>
      <c r="F89" s="3"/>
      <c r="G89" s="3"/>
      <c r="H89" s="3"/>
      <c r="I89" s="2"/>
      <c r="J89" s="2"/>
      <c r="K89" s="2"/>
      <c r="L89" s="2"/>
      <c r="M89" s="295" t="s">
        <v>152</v>
      </c>
      <c r="N89" s="296"/>
      <c r="O89" s="296"/>
      <c r="P89" s="296"/>
      <c r="Q89" s="296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</row>
    <row r="90" spans="1:49" s="6" customFormat="1" ht="15.75">
      <c r="A90" s="1"/>
      <c r="B90" s="2"/>
      <c r="C90" s="3"/>
      <c r="D90" s="4"/>
      <c r="E90" s="4"/>
      <c r="F90" s="3"/>
      <c r="G90" s="3"/>
      <c r="H90" s="3"/>
      <c r="I90" s="2"/>
      <c r="J90" s="2"/>
      <c r="K90" s="2"/>
      <c r="L90" s="2"/>
      <c r="M90" s="296" t="s">
        <v>151</v>
      </c>
      <c r="N90" s="296">
        <v>5</v>
      </c>
      <c r="O90" s="296"/>
      <c r="P90" s="296">
        <v>3</v>
      </c>
      <c r="Q90" s="296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W90" s="6">
        <v>15</v>
      </c>
    </row>
    <row r="91" spans="1:47" s="6" customFormat="1" ht="15.75">
      <c r="A91" s="1"/>
      <c r="B91" s="2"/>
      <c r="C91" s="3"/>
      <c r="D91" s="4"/>
      <c r="E91" s="4"/>
      <c r="F91" s="3"/>
      <c r="G91" s="3"/>
      <c r="H91" s="3"/>
      <c r="I91" s="2"/>
      <c r="J91" s="2"/>
      <c r="K91" s="2"/>
      <c r="L91" s="2"/>
      <c r="M91" s="296" t="s">
        <v>150</v>
      </c>
      <c r="N91" s="296">
        <v>3</v>
      </c>
      <c r="O91" s="296"/>
      <c r="P91" s="296">
        <v>5</v>
      </c>
      <c r="Q91" s="296" t="s">
        <v>153</v>
      </c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</row>
    <row r="92" spans="1:26" s="6" customFormat="1" ht="15.75">
      <c r="A92" s="1"/>
      <c r="B92" s="2"/>
      <c r="C92" s="3"/>
      <c r="D92" s="4"/>
      <c r="E92" s="4"/>
      <c r="F92" s="3"/>
      <c r="G92" s="3"/>
      <c r="H92" s="3"/>
      <c r="I92" s="2"/>
      <c r="J92" s="2"/>
      <c r="K92" s="2"/>
      <c r="L92" s="2"/>
      <c r="M92" s="2"/>
      <c r="N92" s="2"/>
      <c r="O92" s="2"/>
      <c r="P92" s="2"/>
      <c r="Q92" s="2"/>
      <c r="Y92" s="293"/>
      <c r="Z92" s="293"/>
    </row>
    <row r="93" spans="1:26" s="6" customFormat="1" ht="15.75">
      <c r="A93" s="1"/>
      <c r="B93" s="2"/>
      <c r="C93" s="3"/>
      <c r="D93" s="4"/>
      <c r="E93" s="4"/>
      <c r="F93" s="3"/>
      <c r="G93" s="3"/>
      <c r="H93" s="3"/>
      <c r="I93" s="2"/>
      <c r="J93" s="2"/>
      <c r="K93" s="2"/>
      <c r="L93" s="2"/>
      <c r="M93" s="2"/>
      <c r="N93" s="2"/>
      <c r="O93" s="2"/>
      <c r="P93" s="2"/>
      <c r="Q93" s="2"/>
      <c r="Y93" s="7"/>
      <c r="Z93" s="7"/>
    </row>
    <row r="94" spans="1:26" s="6" customFormat="1" ht="15.75">
      <c r="A94" s="1"/>
      <c r="B94" s="2"/>
      <c r="C94" s="3"/>
      <c r="D94" s="4"/>
      <c r="E94" s="4"/>
      <c r="F94" s="3"/>
      <c r="G94" s="3"/>
      <c r="H94" s="3"/>
      <c r="I94" s="2"/>
      <c r="J94" s="2"/>
      <c r="K94" s="2"/>
      <c r="L94" s="2"/>
      <c r="M94" s="2"/>
      <c r="N94" s="2"/>
      <c r="O94" s="2"/>
      <c r="P94" s="2"/>
      <c r="Q94" s="2"/>
      <c r="Y94" s="7"/>
      <c r="Z94" s="7"/>
    </row>
    <row r="95" spans="1:26" s="6" customFormat="1" ht="15.75">
      <c r="A95" s="1"/>
      <c r="B95" s="2"/>
      <c r="C95" s="3"/>
      <c r="D95" s="4"/>
      <c r="E95" s="4"/>
      <c r="F95" s="3"/>
      <c r="G95" s="3"/>
      <c r="H95" s="3"/>
      <c r="I95" s="2"/>
      <c r="J95" s="2"/>
      <c r="K95" s="2"/>
      <c r="L95" s="2"/>
      <c r="M95" s="2"/>
      <c r="N95" s="2"/>
      <c r="O95" s="2"/>
      <c r="P95" s="2"/>
      <c r="Q95" s="2"/>
      <c r="Y95" s="7"/>
      <c r="Z95" s="7"/>
    </row>
    <row r="96" spans="1:26" s="6" customFormat="1" ht="15.75">
      <c r="A96" s="1"/>
      <c r="B96" s="2"/>
      <c r="C96" s="3"/>
      <c r="D96" s="4"/>
      <c r="E96" s="4"/>
      <c r="F96" s="3"/>
      <c r="G96" s="3"/>
      <c r="H96" s="3"/>
      <c r="I96" s="2"/>
      <c r="J96" s="2"/>
      <c r="K96" s="2"/>
      <c r="L96" s="2"/>
      <c r="M96" s="2"/>
      <c r="N96" s="2"/>
      <c r="O96" s="2"/>
      <c r="P96" s="2"/>
      <c r="Q96" s="2"/>
      <c r="Y96" s="7"/>
      <c r="Z96" s="7"/>
    </row>
    <row r="97" spans="1:26" s="6" customFormat="1" ht="15.75">
      <c r="A97" s="1"/>
      <c r="B97" s="2"/>
      <c r="C97" s="3"/>
      <c r="D97" s="4"/>
      <c r="E97" s="4"/>
      <c r="F97" s="3"/>
      <c r="G97" s="3"/>
      <c r="H97" s="3"/>
      <c r="I97" s="2"/>
      <c r="J97" s="2"/>
      <c r="K97" s="2"/>
      <c r="L97" s="2"/>
      <c r="M97" s="2"/>
      <c r="N97" s="2"/>
      <c r="O97" s="2"/>
      <c r="P97" s="2"/>
      <c r="Q97" s="2"/>
      <c r="Y97" s="7"/>
      <c r="Z97" s="7"/>
    </row>
    <row r="98" spans="1:26" s="6" customFormat="1" ht="15.75">
      <c r="A98" s="1"/>
      <c r="B98" s="2"/>
      <c r="C98" s="3"/>
      <c r="D98" s="4"/>
      <c r="E98" s="4"/>
      <c r="F98" s="3"/>
      <c r="G98" s="3"/>
      <c r="H98" s="3"/>
      <c r="I98" s="2"/>
      <c r="J98" s="2"/>
      <c r="K98" s="2"/>
      <c r="L98" s="2"/>
      <c r="M98" s="2"/>
      <c r="N98" s="2"/>
      <c r="O98" s="2"/>
      <c r="P98" s="2"/>
      <c r="Q98" s="2"/>
      <c r="Y98" s="7"/>
      <c r="Z98" s="7"/>
    </row>
    <row r="99" spans="1:26" s="6" customFormat="1" ht="15.75">
      <c r="A99" s="1"/>
      <c r="B99" s="2"/>
      <c r="C99" s="3"/>
      <c r="D99" s="4"/>
      <c r="E99" s="4"/>
      <c r="F99" s="3"/>
      <c r="G99" s="3"/>
      <c r="H99" s="3"/>
      <c r="I99" s="2"/>
      <c r="J99" s="2"/>
      <c r="K99" s="2"/>
      <c r="L99" s="2"/>
      <c r="M99" s="2"/>
      <c r="N99" s="2"/>
      <c r="O99" s="2"/>
      <c r="P99" s="2"/>
      <c r="Q99" s="2"/>
      <c r="Y99" s="7"/>
      <c r="Z99" s="7"/>
    </row>
    <row r="100" spans="1:26" s="6" customFormat="1" ht="15.75">
      <c r="A100" s="1"/>
      <c r="B100" s="2"/>
      <c r="C100" s="3"/>
      <c r="D100" s="4"/>
      <c r="E100" s="4"/>
      <c r="F100" s="3"/>
      <c r="G100" s="3"/>
      <c r="H100" s="3"/>
      <c r="I100" s="2"/>
      <c r="J100" s="2"/>
      <c r="K100" s="2"/>
      <c r="L100" s="2"/>
      <c r="M100" s="2"/>
      <c r="N100" s="2"/>
      <c r="O100" s="2"/>
      <c r="P100" s="2"/>
      <c r="Q100" s="2"/>
      <c r="Y100" s="7"/>
      <c r="Z100" s="7"/>
    </row>
    <row r="101" spans="1:26" s="6" customFormat="1" ht="15.75">
      <c r="A101" s="1"/>
      <c r="B101" s="2"/>
      <c r="C101" s="3"/>
      <c r="D101" s="4"/>
      <c r="E101" s="4"/>
      <c r="F101" s="3"/>
      <c r="G101" s="3"/>
      <c r="H101" s="3"/>
      <c r="I101" s="2"/>
      <c r="J101" s="2"/>
      <c r="K101" s="2"/>
      <c r="L101" s="2"/>
      <c r="M101" s="2"/>
      <c r="N101" s="2"/>
      <c r="O101" s="2"/>
      <c r="P101" s="2"/>
      <c r="Q101" s="2"/>
      <c r="Y101" s="7"/>
      <c r="Z101" s="7"/>
    </row>
    <row r="102" spans="1:26" s="6" customFormat="1" ht="15.75">
      <c r="A102" s="1"/>
      <c r="B102" s="2"/>
      <c r="C102" s="3"/>
      <c r="D102" s="4"/>
      <c r="E102" s="4"/>
      <c r="F102" s="3"/>
      <c r="G102" s="3"/>
      <c r="H102" s="3"/>
      <c r="I102" s="2"/>
      <c r="J102" s="2"/>
      <c r="K102" s="2"/>
      <c r="L102" s="2"/>
      <c r="M102" s="2"/>
      <c r="N102" s="2"/>
      <c r="O102" s="2"/>
      <c r="P102" s="2"/>
      <c r="Q102" s="2"/>
      <c r="Y102" s="7"/>
      <c r="Z102" s="7"/>
    </row>
    <row r="103" spans="1:26" s="6" customFormat="1" ht="15.75">
      <c r="A103" s="1"/>
      <c r="B103" s="2"/>
      <c r="C103" s="3"/>
      <c r="D103" s="4"/>
      <c r="E103" s="4"/>
      <c r="F103" s="3"/>
      <c r="G103" s="3"/>
      <c r="H103" s="3"/>
      <c r="I103" s="2"/>
      <c r="J103" s="2"/>
      <c r="K103" s="2"/>
      <c r="L103" s="2"/>
      <c r="M103" s="2"/>
      <c r="N103" s="2"/>
      <c r="O103" s="2"/>
      <c r="P103" s="2"/>
      <c r="Q103" s="2"/>
      <c r="Y103" s="7"/>
      <c r="Z103" s="7"/>
    </row>
    <row r="104" spans="1:26" s="6" customFormat="1" ht="15.75">
      <c r="A104" s="1"/>
      <c r="B104" s="2"/>
      <c r="C104" s="3"/>
      <c r="D104" s="4"/>
      <c r="E104" s="4"/>
      <c r="F104" s="3"/>
      <c r="G104" s="3"/>
      <c r="H104" s="3"/>
      <c r="I104" s="2"/>
      <c r="J104" s="2"/>
      <c r="K104" s="2"/>
      <c r="L104" s="2"/>
      <c r="M104" s="2"/>
      <c r="N104" s="2"/>
      <c r="O104" s="2"/>
      <c r="P104" s="2"/>
      <c r="Q104" s="2"/>
      <c r="Y104" s="7"/>
      <c r="Z104" s="7"/>
    </row>
    <row r="105" spans="1:26" s="6" customFormat="1" ht="15.75">
      <c r="A105" s="1"/>
      <c r="B105" s="2"/>
      <c r="C105" s="3"/>
      <c r="D105" s="4"/>
      <c r="E105" s="4"/>
      <c r="F105" s="3"/>
      <c r="G105" s="3"/>
      <c r="H105" s="3"/>
      <c r="I105" s="2"/>
      <c r="J105" s="2"/>
      <c r="K105" s="2"/>
      <c r="L105" s="2"/>
      <c r="M105" s="2"/>
      <c r="N105" s="2"/>
      <c r="O105" s="2"/>
      <c r="P105" s="2"/>
      <c r="Q105" s="2"/>
      <c r="Y105" s="7"/>
      <c r="Z105" s="7"/>
    </row>
    <row r="106" spans="1:26" s="6" customFormat="1" ht="15.75">
      <c r="A106" s="1"/>
      <c r="B106" s="2"/>
      <c r="C106" s="3"/>
      <c r="D106" s="4"/>
      <c r="E106" s="4"/>
      <c r="F106" s="3"/>
      <c r="G106" s="3"/>
      <c r="H106" s="3"/>
      <c r="I106" s="2"/>
      <c r="J106" s="2"/>
      <c r="K106" s="2"/>
      <c r="L106" s="2"/>
      <c r="M106" s="2"/>
      <c r="N106" s="2"/>
      <c r="O106" s="2"/>
      <c r="P106" s="2"/>
      <c r="Q106" s="2"/>
      <c r="Y106" s="7"/>
      <c r="Z106" s="7"/>
    </row>
    <row r="107" spans="1:26" s="6" customFormat="1" ht="15.75">
      <c r="A107" s="1"/>
      <c r="B107" s="2"/>
      <c r="C107" s="3"/>
      <c r="D107" s="4"/>
      <c r="E107" s="4"/>
      <c r="F107" s="3"/>
      <c r="G107" s="3"/>
      <c r="H107" s="3"/>
      <c r="I107" s="2"/>
      <c r="J107" s="2"/>
      <c r="K107" s="2"/>
      <c r="L107" s="2"/>
      <c r="M107" s="2"/>
      <c r="N107" s="2"/>
      <c r="O107" s="2"/>
      <c r="P107" s="2"/>
      <c r="Q107" s="2"/>
      <c r="Y107" s="7"/>
      <c r="Z107" s="7"/>
    </row>
    <row r="108" spans="1:26" s="6" customFormat="1" ht="15.75">
      <c r="A108" s="1"/>
      <c r="B108" s="2"/>
      <c r="C108" s="3"/>
      <c r="D108" s="4"/>
      <c r="E108" s="4"/>
      <c r="F108" s="3"/>
      <c r="G108" s="3"/>
      <c r="H108" s="3"/>
      <c r="I108" s="2"/>
      <c r="J108" s="2"/>
      <c r="K108" s="2"/>
      <c r="L108" s="2"/>
      <c r="M108" s="2"/>
      <c r="N108" s="2"/>
      <c r="O108" s="2"/>
      <c r="P108" s="2"/>
      <c r="Q108" s="2"/>
      <c r="Y108" s="7"/>
      <c r="Z108" s="7"/>
    </row>
    <row r="109" spans="1:26" s="6" customFormat="1" ht="15.75">
      <c r="A109" s="1"/>
      <c r="B109" s="2"/>
      <c r="C109" s="3"/>
      <c r="D109" s="4"/>
      <c r="E109" s="4"/>
      <c r="F109" s="3"/>
      <c r="G109" s="3"/>
      <c r="H109" s="3"/>
      <c r="I109" s="2"/>
      <c r="J109" s="2"/>
      <c r="K109" s="2"/>
      <c r="L109" s="2"/>
      <c r="M109" s="2"/>
      <c r="N109" s="2"/>
      <c r="O109" s="2"/>
      <c r="P109" s="2"/>
      <c r="Q109" s="2"/>
      <c r="Y109" s="7"/>
      <c r="Z109" s="7"/>
    </row>
    <row r="110" spans="1:26" s="6" customFormat="1" ht="15.75">
      <c r="A110" s="1"/>
      <c r="B110" s="2"/>
      <c r="C110" s="3"/>
      <c r="D110" s="4"/>
      <c r="E110" s="4"/>
      <c r="F110" s="3"/>
      <c r="G110" s="3"/>
      <c r="H110" s="3"/>
      <c r="I110" s="2"/>
      <c r="J110" s="2"/>
      <c r="K110" s="2"/>
      <c r="L110" s="2"/>
      <c r="M110" s="2"/>
      <c r="N110" s="2"/>
      <c r="O110" s="2"/>
      <c r="P110" s="2"/>
      <c r="Q110" s="2"/>
      <c r="Y110" s="7"/>
      <c r="Z110" s="7"/>
    </row>
    <row r="111" spans="1:26" s="6" customFormat="1" ht="15.75">
      <c r="A111" s="1"/>
      <c r="B111" s="2"/>
      <c r="C111" s="3"/>
      <c r="D111" s="4"/>
      <c r="E111" s="4"/>
      <c r="F111" s="3"/>
      <c r="G111" s="3"/>
      <c r="H111" s="3"/>
      <c r="I111" s="2"/>
      <c r="J111" s="2"/>
      <c r="K111" s="2"/>
      <c r="L111" s="2"/>
      <c r="M111" s="2"/>
      <c r="N111" s="2"/>
      <c r="O111" s="2"/>
      <c r="P111" s="2"/>
      <c r="Q111" s="2"/>
      <c r="Y111" s="7"/>
      <c r="Z111" s="7"/>
    </row>
    <row r="112" spans="1:26" s="6" customFormat="1" ht="15.75">
      <c r="A112" s="1"/>
      <c r="B112" s="2"/>
      <c r="C112" s="3"/>
      <c r="D112" s="4"/>
      <c r="E112" s="4"/>
      <c r="F112" s="3"/>
      <c r="G112" s="3"/>
      <c r="H112" s="3"/>
      <c r="I112" s="2"/>
      <c r="J112" s="2"/>
      <c r="K112" s="2"/>
      <c r="L112" s="2"/>
      <c r="M112" s="2"/>
      <c r="N112" s="2"/>
      <c r="O112" s="2"/>
      <c r="P112" s="2"/>
      <c r="Q112" s="2"/>
      <c r="Y112" s="7"/>
      <c r="Z112" s="7"/>
    </row>
    <row r="113" spans="1:26" s="6" customFormat="1" ht="15.75">
      <c r="A113" s="1"/>
      <c r="B113" s="2"/>
      <c r="C113" s="3"/>
      <c r="D113" s="4"/>
      <c r="E113" s="4"/>
      <c r="F113" s="3"/>
      <c r="G113" s="3"/>
      <c r="H113" s="3"/>
      <c r="I113" s="2"/>
      <c r="J113" s="2"/>
      <c r="K113" s="2"/>
      <c r="L113" s="2"/>
      <c r="M113" s="2"/>
      <c r="N113" s="2"/>
      <c r="O113" s="2"/>
      <c r="P113" s="2"/>
      <c r="Q113" s="2"/>
      <c r="Y113" s="7"/>
      <c r="Z113" s="7"/>
    </row>
    <row r="114" spans="1:47" s="14" customFormat="1" ht="15.75">
      <c r="A114" s="1"/>
      <c r="B114" s="2"/>
      <c r="C114" s="3"/>
      <c r="D114" s="4"/>
      <c r="E114" s="4"/>
      <c r="F114" s="3"/>
      <c r="G114" s="3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6"/>
      <c r="S114" s="6"/>
      <c r="T114" s="6"/>
      <c r="U114" s="6"/>
      <c r="V114" s="6"/>
      <c r="W114" s="6"/>
      <c r="X114" s="6"/>
      <c r="Y114" s="7"/>
      <c r="Z114" s="7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</row>
    <row r="115" spans="1:47" s="14" customFormat="1" ht="15.75">
      <c r="A115" s="1"/>
      <c r="B115" s="2"/>
      <c r="C115" s="3"/>
      <c r="D115" s="4"/>
      <c r="E115" s="4"/>
      <c r="F115" s="3"/>
      <c r="G115" s="3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6"/>
      <c r="S115" s="6"/>
      <c r="T115" s="6"/>
      <c r="U115" s="6"/>
      <c r="V115" s="6"/>
      <c r="W115" s="6"/>
      <c r="X115" s="6"/>
      <c r="Y115" s="7"/>
      <c r="Z115" s="7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</row>
    <row r="116" spans="1:47" s="14" customFormat="1" ht="15.75">
      <c r="A116" s="1"/>
      <c r="B116" s="2"/>
      <c r="C116" s="3"/>
      <c r="D116" s="4"/>
      <c r="E116" s="4"/>
      <c r="F116" s="3"/>
      <c r="G116" s="3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6"/>
      <c r="S116" s="6"/>
      <c r="T116" s="6"/>
      <c r="U116" s="6"/>
      <c r="V116" s="6"/>
      <c r="W116" s="6"/>
      <c r="X116" s="6"/>
      <c r="Y116" s="7"/>
      <c r="Z116" s="7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</row>
    <row r="117" spans="1:26" s="6" customFormat="1" ht="15.75">
      <c r="A117" s="1"/>
      <c r="B117" s="2"/>
      <c r="C117" s="3"/>
      <c r="D117" s="4"/>
      <c r="E117" s="4"/>
      <c r="F117" s="3"/>
      <c r="G117" s="3"/>
      <c r="H117" s="3"/>
      <c r="I117" s="2"/>
      <c r="J117" s="2"/>
      <c r="K117" s="2"/>
      <c r="L117" s="2"/>
      <c r="M117" s="2"/>
      <c r="N117" s="2"/>
      <c r="O117" s="2"/>
      <c r="P117" s="2"/>
      <c r="Q117" s="2"/>
      <c r="Y117" s="7"/>
      <c r="Z117" s="7"/>
    </row>
    <row r="118" spans="1:47" s="6" customFormat="1" ht="15.75">
      <c r="A118" s="1"/>
      <c r="B118" s="2"/>
      <c r="C118" s="3"/>
      <c r="D118" s="4"/>
      <c r="E118" s="4"/>
      <c r="F118" s="3"/>
      <c r="G118" s="3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14"/>
      <c r="S118" s="14"/>
      <c r="T118" s="14"/>
      <c r="U118" s="14"/>
      <c r="V118" s="14"/>
      <c r="W118" s="14"/>
      <c r="X118" s="14"/>
      <c r="Y118" s="15"/>
      <c r="Z118" s="15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</row>
    <row r="119" spans="1:47" s="6" customFormat="1" ht="15.75">
      <c r="A119" s="1"/>
      <c r="B119" s="2"/>
      <c r="C119" s="3"/>
      <c r="D119" s="4"/>
      <c r="E119" s="4"/>
      <c r="F119" s="3"/>
      <c r="G119" s="3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14"/>
      <c r="S119" s="14"/>
      <c r="T119" s="14"/>
      <c r="U119" s="14"/>
      <c r="V119" s="14"/>
      <c r="W119" s="14"/>
      <c r="X119" s="14"/>
      <c r="Y119" s="15"/>
      <c r="Z119" s="15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</row>
    <row r="120" spans="1:47" s="6" customFormat="1" ht="15.75">
      <c r="A120" s="1"/>
      <c r="B120" s="2"/>
      <c r="C120" s="3"/>
      <c r="D120" s="4"/>
      <c r="E120" s="4"/>
      <c r="F120" s="3"/>
      <c r="G120" s="3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14"/>
      <c r="S120" s="14"/>
      <c r="T120" s="14"/>
      <c r="U120" s="14"/>
      <c r="V120" s="14"/>
      <c r="W120" s="14"/>
      <c r="X120" s="14"/>
      <c r="Y120" s="15"/>
      <c r="Z120" s="15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</row>
    <row r="121" spans="1:26" s="6" customFormat="1" ht="15.75">
      <c r="A121" s="1"/>
      <c r="B121" s="2"/>
      <c r="C121" s="3"/>
      <c r="D121" s="4"/>
      <c r="E121" s="4"/>
      <c r="F121" s="3"/>
      <c r="G121" s="3"/>
      <c r="H121" s="3"/>
      <c r="I121" s="2"/>
      <c r="J121" s="2"/>
      <c r="K121" s="2"/>
      <c r="L121" s="2"/>
      <c r="M121" s="2"/>
      <c r="N121" s="2"/>
      <c r="O121" s="2"/>
      <c r="P121" s="2"/>
      <c r="Q121" s="2"/>
      <c r="Y121" s="7"/>
      <c r="Z121" s="7"/>
    </row>
    <row r="122" spans="1:26" s="6" customFormat="1" ht="15.75">
      <c r="A122" s="1"/>
      <c r="B122" s="2"/>
      <c r="C122" s="3"/>
      <c r="D122" s="4"/>
      <c r="E122" s="4"/>
      <c r="F122" s="3"/>
      <c r="G122" s="3"/>
      <c r="H122" s="3"/>
      <c r="I122" s="2"/>
      <c r="J122" s="2"/>
      <c r="K122" s="2"/>
      <c r="L122" s="2"/>
      <c r="M122" s="2"/>
      <c r="N122" s="2"/>
      <c r="O122" s="2"/>
      <c r="P122" s="2"/>
      <c r="Q122" s="2"/>
      <c r="Y122" s="7"/>
      <c r="Z122" s="7"/>
    </row>
    <row r="123" spans="1:26" s="6" customFormat="1" ht="15.75">
      <c r="A123" s="1"/>
      <c r="B123" s="2"/>
      <c r="C123" s="3"/>
      <c r="D123" s="4"/>
      <c r="E123" s="4"/>
      <c r="F123" s="3"/>
      <c r="G123" s="3"/>
      <c r="H123" s="3"/>
      <c r="I123" s="2"/>
      <c r="J123" s="2"/>
      <c r="K123" s="2"/>
      <c r="L123" s="2"/>
      <c r="M123" s="2"/>
      <c r="N123" s="2"/>
      <c r="O123" s="2"/>
      <c r="P123" s="2"/>
      <c r="Q123" s="2"/>
      <c r="Y123" s="7"/>
      <c r="Z123" s="7"/>
    </row>
    <row r="124" spans="1:26" s="6" customFormat="1" ht="15.75">
      <c r="A124" s="1"/>
      <c r="B124" s="2"/>
      <c r="C124" s="3"/>
      <c r="D124" s="4"/>
      <c r="E124" s="4"/>
      <c r="F124" s="3"/>
      <c r="G124" s="3"/>
      <c r="H124" s="3"/>
      <c r="I124" s="2"/>
      <c r="J124" s="2"/>
      <c r="K124" s="2"/>
      <c r="L124" s="2"/>
      <c r="M124" s="2"/>
      <c r="N124" s="2"/>
      <c r="O124" s="2"/>
      <c r="P124" s="2"/>
      <c r="Q124" s="2"/>
      <c r="Y124" s="7"/>
      <c r="Z124" s="7"/>
    </row>
    <row r="125" spans="1:26" s="6" customFormat="1" ht="15.75">
      <c r="A125" s="1"/>
      <c r="B125" s="2"/>
      <c r="C125" s="3"/>
      <c r="D125" s="4"/>
      <c r="E125" s="4"/>
      <c r="F125" s="3"/>
      <c r="G125" s="3"/>
      <c r="H125" s="3"/>
      <c r="I125" s="2"/>
      <c r="J125" s="2"/>
      <c r="K125" s="2"/>
      <c r="L125" s="2"/>
      <c r="M125" s="2"/>
      <c r="N125" s="2"/>
      <c r="O125" s="2"/>
      <c r="P125" s="2"/>
      <c r="Q125" s="2"/>
      <c r="Y125" s="7"/>
      <c r="Z125" s="7"/>
    </row>
    <row r="126" spans="1:26" s="6" customFormat="1" ht="15.7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.7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.7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.7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47" s="16" customFormat="1" ht="15.7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6"/>
      <c r="S130" s="6"/>
      <c r="T130" s="6"/>
      <c r="U130" s="6"/>
      <c r="V130" s="6"/>
      <c r="W130" s="6"/>
      <c r="X130" s="6"/>
      <c r="Y130" s="7"/>
      <c r="Z130" s="7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</row>
    <row r="131" spans="1:47" s="16" customFormat="1" ht="15.7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6"/>
      <c r="S131" s="6"/>
      <c r="T131" s="6"/>
      <c r="U131" s="6"/>
      <c r="V131" s="6"/>
      <c r="W131" s="6"/>
      <c r="X131" s="6"/>
      <c r="Y131" s="7"/>
      <c r="Z131" s="7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</row>
    <row r="132" spans="1:47" s="16" customFormat="1" ht="15.7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6"/>
      <c r="S132" s="6"/>
      <c r="T132" s="6"/>
      <c r="U132" s="6"/>
      <c r="V132" s="6"/>
      <c r="W132" s="6"/>
      <c r="X132" s="6"/>
      <c r="Y132" s="7"/>
      <c r="Z132" s="7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</row>
    <row r="133" spans="1:47" s="16" customFormat="1" ht="15.7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6"/>
      <c r="S133" s="6"/>
      <c r="T133" s="6"/>
      <c r="U133" s="6"/>
      <c r="V133" s="6"/>
      <c r="W133" s="6"/>
      <c r="X133" s="6"/>
      <c r="Y133" s="7"/>
      <c r="Z133" s="7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</row>
    <row r="134" spans="1:26" s="16" customFormat="1" ht="15.7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Y134" s="17"/>
      <c r="Z134" s="17"/>
    </row>
    <row r="135" spans="1:26" s="16" customFormat="1" ht="15.7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Y135" s="17"/>
      <c r="Z135" s="17"/>
    </row>
    <row r="136" spans="1:26" s="16" customFormat="1" ht="15.7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Y136" s="17"/>
      <c r="Z136" s="17"/>
    </row>
    <row r="137" spans="1:26" s="16" customFormat="1" ht="15.7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Y137" s="17"/>
      <c r="Z137" s="17"/>
    </row>
    <row r="138" spans="1:47" s="18" customFormat="1" ht="15.7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16"/>
      <c r="S138" s="16"/>
      <c r="T138" s="16"/>
      <c r="U138" s="16"/>
      <c r="V138" s="16"/>
      <c r="W138" s="16"/>
      <c r="X138" s="16"/>
      <c r="Y138" s="17"/>
      <c r="Z138" s="17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</row>
    <row r="139" spans="1:26" s="16" customFormat="1" ht="15.7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17"/>
      <c r="Z139" s="17"/>
    </row>
    <row r="140" spans="1:26" s="16" customFormat="1" ht="15.7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17"/>
      <c r="Z140" s="17"/>
    </row>
    <row r="141" spans="1:26" s="16" customFormat="1" ht="15.7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17"/>
      <c r="Z141" s="17"/>
    </row>
    <row r="142" spans="1:47" s="16" customFormat="1" ht="15.7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18"/>
      <c r="S142" s="18"/>
      <c r="T142" s="18"/>
      <c r="U142" s="18"/>
      <c r="V142" s="18"/>
      <c r="W142" s="18"/>
      <c r="X142" s="18"/>
      <c r="Y142" s="19"/>
      <c r="Z142" s="19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</row>
    <row r="143" spans="1:26" s="16" customFormat="1" ht="15.7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17"/>
      <c r="Z143" s="17"/>
    </row>
    <row r="144" spans="1:26" s="16" customFormat="1" ht="15.7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Y144" s="17"/>
      <c r="Z144" s="17"/>
    </row>
    <row r="145" spans="1:26" s="16" customFormat="1" ht="15.7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17"/>
      <c r="Z145" s="17"/>
    </row>
    <row r="146" spans="1:26" s="16" customFormat="1" ht="15.7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Y146" s="17"/>
      <c r="Z146" s="17"/>
    </row>
    <row r="147" spans="1:47" s="6" customFormat="1" ht="15.7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16"/>
      <c r="S147" s="16"/>
      <c r="T147" s="16"/>
      <c r="U147" s="16"/>
      <c r="V147" s="16"/>
      <c r="W147" s="16"/>
      <c r="X147" s="16"/>
      <c r="Y147" s="17"/>
      <c r="Z147" s="17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</row>
    <row r="148" spans="1:47" s="6" customFormat="1" ht="15.7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16"/>
      <c r="S148" s="16"/>
      <c r="T148" s="16"/>
      <c r="U148" s="16"/>
      <c r="V148" s="16"/>
      <c r="W148" s="16"/>
      <c r="X148" s="16"/>
      <c r="Y148" s="17"/>
      <c r="Z148" s="17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</row>
    <row r="149" spans="1:47" s="6" customFormat="1" ht="15.7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16"/>
      <c r="S149" s="16"/>
      <c r="T149" s="16"/>
      <c r="U149" s="16"/>
      <c r="V149" s="16"/>
      <c r="W149" s="16"/>
      <c r="X149" s="16"/>
      <c r="Y149" s="17"/>
      <c r="Z149" s="17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</row>
    <row r="150" spans="1:47" s="6" customFormat="1" ht="15.7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16"/>
      <c r="S150" s="16"/>
      <c r="T150" s="16"/>
      <c r="U150" s="16"/>
      <c r="V150" s="16"/>
      <c r="W150" s="16"/>
      <c r="X150" s="16"/>
      <c r="Y150" s="17"/>
      <c r="Z150" s="17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</row>
    <row r="151" spans="1:26" s="6" customFormat="1" ht="15.7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7"/>
      <c r="Z151" s="7"/>
    </row>
    <row r="152" spans="1:26" s="6" customFormat="1" ht="15.7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Y152" s="7"/>
      <c r="Z152" s="7"/>
    </row>
    <row r="153" spans="1:26" s="6" customFormat="1" ht="15.7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Y153" s="7"/>
      <c r="Z153" s="7"/>
    </row>
    <row r="154" spans="1:26" s="6" customFormat="1" ht="15.7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Y154" s="7"/>
      <c r="Z154" s="7"/>
    </row>
    <row r="155" spans="1:26" s="6" customFormat="1" ht="15.7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7"/>
      <c r="Z155" s="7"/>
    </row>
    <row r="156" spans="1:26" s="6" customFormat="1" ht="15.7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7"/>
      <c r="Z156" s="7"/>
    </row>
    <row r="157" spans="1:26" s="6" customFormat="1" ht="15.7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7"/>
      <c r="Z157" s="7"/>
    </row>
    <row r="158" spans="1:26" s="6" customFormat="1" ht="15.7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7"/>
      <c r="Z158" s="7"/>
    </row>
    <row r="159" spans="1:26" s="6" customFormat="1" ht="15.7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12"/>
      <c r="Y159" s="7"/>
      <c r="Z159" s="7"/>
    </row>
    <row r="160" spans="18:47" ht="15.75">
      <c r="R160" s="12"/>
      <c r="S160" s="6"/>
      <c r="T160" s="6"/>
      <c r="U160" s="6"/>
      <c r="V160" s="6"/>
      <c r="W160" s="6"/>
      <c r="X160" s="6"/>
      <c r="Y160" s="7"/>
      <c r="Z160" s="7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</row>
    <row r="161" spans="18:47" ht="15.75">
      <c r="R161" s="12"/>
      <c r="S161" s="6"/>
      <c r="T161" s="6"/>
      <c r="U161" s="6"/>
      <c r="V161" s="6"/>
      <c r="W161" s="6"/>
      <c r="X161" s="6"/>
      <c r="Y161" s="7"/>
      <c r="Z161" s="7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</row>
    <row r="162" spans="18:47" ht="15.75">
      <c r="R162" s="12"/>
      <c r="S162" s="6"/>
      <c r="T162" s="6"/>
      <c r="U162" s="6"/>
      <c r="V162" s="6"/>
      <c r="W162" s="6"/>
      <c r="X162" s="6"/>
      <c r="Y162" s="7"/>
      <c r="Z162" s="7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</row>
    <row r="163" spans="18:47" ht="15.75">
      <c r="R163" s="12"/>
      <c r="S163" s="6"/>
      <c r="T163" s="6"/>
      <c r="U163" s="6"/>
      <c r="V163" s="6"/>
      <c r="W163" s="6"/>
      <c r="X163" s="6"/>
      <c r="Y163" s="7"/>
      <c r="Z163" s="7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</row>
    <row r="164" spans="18:47" ht="15.75">
      <c r="R164" s="13"/>
      <c r="AU164" s="2"/>
    </row>
    <row r="165" spans="18:47" ht="15.75">
      <c r="R165" s="13"/>
      <c r="AU165" s="2"/>
    </row>
    <row r="166" spans="18:47" ht="15.75">
      <c r="R166" s="13"/>
      <c r="AU166" s="2"/>
    </row>
    <row r="167" spans="18:47" ht="15.75">
      <c r="R167" s="13"/>
      <c r="AU167" s="2"/>
    </row>
    <row r="168" spans="18:47" ht="15.75">
      <c r="R168" s="13"/>
      <c r="AU168" s="2"/>
    </row>
    <row r="169" spans="18:47" ht="15.75">
      <c r="R169" s="13"/>
      <c r="AU169" s="2"/>
    </row>
    <row r="170" spans="18:47" ht="15.75">
      <c r="R170" s="13"/>
      <c r="AU170" s="2"/>
    </row>
    <row r="171" spans="18:47" ht="15.75">
      <c r="R171" s="13"/>
      <c r="AU171" s="2"/>
    </row>
    <row r="172" spans="18:47" ht="15.75">
      <c r="R172" s="13"/>
      <c r="AU172" s="2"/>
    </row>
    <row r="173" spans="18:47" ht="15.75">
      <c r="R173" s="13"/>
      <c r="AU173" s="2"/>
    </row>
    <row r="174" spans="18:47" ht="15.75">
      <c r="R174" s="13"/>
      <c r="AU174" s="2"/>
    </row>
    <row r="175" spans="18:47" ht="15.75">
      <c r="R175" s="13"/>
      <c r="AU175" s="2"/>
    </row>
    <row r="176" ht="15.75">
      <c r="AU176" s="2"/>
    </row>
    <row r="177" spans="18:47" ht="15.75">
      <c r="R177" s="20"/>
      <c r="AU177" s="2"/>
    </row>
    <row r="178" spans="18:47" ht="15.75">
      <c r="R178" s="11"/>
      <c r="S178" s="11"/>
      <c r="T178" s="11"/>
      <c r="U178" s="11"/>
      <c r="V178" s="11"/>
      <c r="W178" s="11"/>
      <c r="X178" s="11"/>
      <c r="Y178" s="21"/>
      <c r="AU178" s="2"/>
    </row>
    <row r="179" spans="18:47" ht="15.75">
      <c r="R179" s="3"/>
      <c r="S179" s="3"/>
      <c r="T179" s="3"/>
      <c r="U179" s="3"/>
      <c r="V179" s="3"/>
      <c r="W179" s="3"/>
      <c r="X179" s="3"/>
      <c r="Y179" s="22"/>
      <c r="AU179" s="2"/>
    </row>
    <row r="180" spans="18:47" ht="15.75">
      <c r="R180" s="3"/>
      <c r="S180" s="3"/>
      <c r="T180" s="3"/>
      <c r="U180" s="3"/>
      <c r="V180" s="3"/>
      <c r="W180" s="3"/>
      <c r="X180" s="3"/>
      <c r="Y180" s="22"/>
      <c r="AU180" s="2"/>
    </row>
    <row r="181" spans="18:47" ht="15.75">
      <c r="R181" s="3"/>
      <c r="S181" s="3"/>
      <c r="T181" s="3"/>
      <c r="U181" s="3"/>
      <c r="V181" s="3"/>
      <c r="W181" s="3"/>
      <c r="X181" s="3"/>
      <c r="Y181" s="22"/>
      <c r="AU181" s="2"/>
    </row>
    <row r="182" ht="15.75">
      <c r="AU182" s="2"/>
    </row>
    <row r="183" ht="15.75">
      <c r="AU183" s="2"/>
    </row>
    <row r="184" ht="15.75">
      <c r="AU184" s="2"/>
    </row>
    <row r="185" ht="15.75">
      <c r="AU185" s="2"/>
    </row>
    <row r="186" ht="15.75">
      <c r="AU186" s="2"/>
    </row>
    <row r="187" ht="15.75">
      <c r="AU187" s="2"/>
    </row>
    <row r="188" ht="15.75">
      <c r="AU188" s="2"/>
    </row>
    <row r="189" ht="15.75">
      <c r="AU189" s="2"/>
    </row>
    <row r="190" ht="15.75">
      <c r="AU190" s="2"/>
    </row>
    <row r="191" ht="15.75">
      <c r="AU191" s="2"/>
    </row>
    <row r="192" ht="15.75">
      <c r="AU192" s="2"/>
    </row>
    <row r="193" ht="15.75">
      <c r="AU193" s="2"/>
    </row>
    <row r="194" ht="15.75">
      <c r="AU194" s="2"/>
    </row>
    <row r="195" ht="15.75">
      <c r="AU195" s="2"/>
    </row>
    <row r="196" ht="15.75">
      <c r="AU196" s="2"/>
    </row>
    <row r="197" ht="15.75">
      <c r="AU197" s="2"/>
    </row>
    <row r="198" ht="15.75">
      <c r="AU198" s="2"/>
    </row>
    <row r="199" ht="15.75">
      <c r="AU199" s="2"/>
    </row>
    <row r="200" ht="15.75">
      <c r="AU200" s="2"/>
    </row>
    <row r="201" ht="15.75">
      <c r="AU201" s="2"/>
    </row>
    <row r="202" ht="15.75">
      <c r="AU202" s="2"/>
    </row>
    <row r="203" ht="15.75">
      <c r="AU203" s="2"/>
    </row>
    <row r="204" ht="15.75">
      <c r="AU204" s="2"/>
    </row>
    <row r="205" ht="15.75">
      <c r="AU205" s="2"/>
    </row>
    <row r="206" ht="15.75">
      <c r="AU206" s="2"/>
    </row>
    <row r="207" ht="15.75">
      <c r="AU207" s="2"/>
    </row>
    <row r="208" ht="15.75">
      <c r="AU208" s="2"/>
    </row>
    <row r="209" ht="15.75">
      <c r="AU209" s="2"/>
    </row>
    <row r="210" ht="15.75">
      <c r="AU210" s="2"/>
    </row>
    <row r="211" ht="15.75">
      <c r="AU211" s="2"/>
    </row>
    <row r="212" ht="15.75">
      <c r="AU212" s="2"/>
    </row>
    <row r="213" ht="15.75">
      <c r="AU213" s="2"/>
    </row>
    <row r="214" ht="15.75">
      <c r="AU214" s="2"/>
    </row>
    <row r="215" ht="15.75">
      <c r="AU215" s="2"/>
    </row>
    <row r="216" ht="15.75">
      <c r="AU216" s="2"/>
    </row>
    <row r="217" ht="15.75">
      <c r="AU217" s="2"/>
    </row>
    <row r="218" ht="15.75">
      <c r="AU218" s="2"/>
    </row>
    <row r="219" ht="15.75">
      <c r="AU219" s="2"/>
    </row>
    <row r="220" ht="15.75">
      <c r="AU220" s="2"/>
    </row>
    <row r="221" ht="15.75">
      <c r="AU221" s="2"/>
    </row>
    <row r="222" ht="15.75">
      <c r="AU222" s="2"/>
    </row>
    <row r="223" ht="15.75">
      <c r="AU223" s="2"/>
    </row>
    <row r="224" ht="15.75">
      <c r="AU224" s="2"/>
    </row>
    <row r="225" ht="15.75">
      <c r="AU225" s="2"/>
    </row>
    <row r="226" ht="15.75">
      <c r="AU226" s="2"/>
    </row>
    <row r="227" ht="15.75">
      <c r="AU227" s="2"/>
    </row>
    <row r="228" ht="15.75">
      <c r="AU228" s="2"/>
    </row>
    <row r="229" ht="15.75">
      <c r="AU229" s="2"/>
    </row>
    <row r="230" ht="15.75">
      <c r="AU230" s="2"/>
    </row>
    <row r="231" ht="15.75">
      <c r="AU231" s="2"/>
    </row>
    <row r="232" ht="15.75">
      <c r="AU232" s="2"/>
    </row>
    <row r="233" ht="15.75">
      <c r="AU233" s="2"/>
    </row>
    <row r="234" ht="15.75">
      <c r="AU234" s="2"/>
    </row>
    <row r="235" ht="15.75">
      <c r="AU235" s="2"/>
    </row>
    <row r="236" ht="15.75">
      <c r="AU236" s="2"/>
    </row>
    <row r="237" ht="15.75">
      <c r="AU237" s="2"/>
    </row>
    <row r="238" ht="15.75">
      <c r="AU238" s="2"/>
    </row>
    <row r="239" ht="15.75">
      <c r="AU239" s="2"/>
    </row>
    <row r="240" ht="15.75">
      <c r="AU240" s="2"/>
    </row>
    <row r="241" ht="15.75">
      <c r="AU241" s="2"/>
    </row>
    <row r="242" ht="15.75">
      <c r="AU242" s="2"/>
    </row>
    <row r="243" ht="15.75">
      <c r="AU243" s="2"/>
    </row>
    <row r="244" ht="15.75">
      <c r="AU244" s="2"/>
    </row>
    <row r="245" ht="15.75">
      <c r="AU245" s="2"/>
    </row>
    <row r="246" ht="15.75">
      <c r="AU246" s="2"/>
    </row>
    <row r="247" ht="15.75">
      <c r="AU247" s="2"/>
    </row>
    <row r="248" ht="15.75">
      <c r="AU248" s="2"/>
    </row>
    <row r="249" ht="15.75">
      <c r="AU249" s="2"/>
    </row>
    <row r="250" ht="15.75">
      <c r="AU250" s="2"/>
    </row>
    <row r="251" ht="15.75">
      <c r="AU251" s="2"/>
    </row>
    <row r="252" ht="15.75">
      <c r="AU252" s="2"/>
    </row>
    <row r="253" ht="15.75">
      <c r="AU253" s="2"/>
    </row>
    <row r="254" ht="15.75">
      <c r="AU254" s="2"/>
    </row>
    <row r="255" ht="15.75">
      <c r="AU255" s="2"/>
    </row>
    <row r="256" ht="15.75">
      <c r="AU256" s="2"/>
    </row>
    <row r="257" ht="15.75">
      <c r="AU257" s="2"/>
    </row>
    <row r="258" ht="15.75">
      <c r="AU258" s="2"/>
    </row>
    <row r="259" ht="15.75">
      <c r="AU259" s="2"/>
    </row>
    <row r="260" ht="15.75">
      <c r="AU260" s="2"/>
    </row>
    <row r="261" ht="15.75">
      <c r="AU261" s="2"/>
    </row>
    <row r="262" ht="15.75">
      <c r="AU262" s="2"/>
    </row>
    <row r="263" ht="15.75">
      <c r="AU263" s="2"/>
    </row>
    <row r="264" ht="15.75">
      <c r="AU264" s="2"/>
    </row>
    <row r="265" ht="15.75">
      <c r="AU265" s="2"/>
    </row>
    <row r="266" ht="15.75">
      <c r="AU266" s="2"/>
    </row>
    <row r="267" ht="15.75">
      <c r="AU267" s="2"/>
    </row>
    <row r="268" ht="15.75">
      <c r="AU268" s="2"/>
    </row>
    <row r="269" ht="15.75">
      <c r="AU269" s="2"/>
    </row>
    <row r="270" ht="15.75">
      <c r="AU270" s="2"/>
    </row>
    <row r="271" ht="15.75">
      <c r="AU271" s="2"/>
    </row>
    <row r="272" ht="15.75">
      <c r="AU272" s="2"/>
    </row>
    <row r="273" ht="15.75">
      <c r="AU273" s="2"/>
    </row>
    <row r="274" ht="15.75">
      <c r="AU274" s="2"/>
    </row>
    <row r="275" ht="15.75">
      <c r="AU275" s="2"/>
    </row>
    <row r="276" ht="15.75">
      <c r="AU276" s="2"/>
    </row>
    <row r="277" ht="15.75">
      <c r="AU277" s="2"/>
    </row>
    <row r="278" ht="15.75">
      <c r="AU278" s="2"/>
    </row>
    <row r="279" ht="15.75">
      <c r="AU279" s="2"/>
    </row>
    <row r="280" ht="15.75">
      <c r="AU280" s="2"/>
    </row>
    <row r="281" ht="15.75">
      <c r="AU281" s="2"/>
    </row>
    <row r="282" ht="15.75">
      <c r="AU282" s="2"/>
    </row>
    <row r="283" ht="15.75">
      <c r="AU283" s="2"/>
    </row>
    <row r="284" ht="15.75">
      <c r="AU284" s="2"/>
    </row>
    <row r="285" ht="15.75">
      <c r="AU285" s="2"/>
    </row>
    <row r="286" ht="15.75">
      <c r="AU286" s="2"/>
    </row>
    <row r="287" ht="15.75">
      <c r="AU287" s="2"/>
    </row>
    <row r="288" ht="15.75">
      <c r="AU288" s="2"/>
    </row>
    <row r="289" ht="15.75">
      <c r="AU289" s="2"/>
    </row>
    <row r="290" ht="15.75">
      <c r="AU290" s="2"/>
    </row>
    <row r="291" ht="15.75">
      <c r="AU291" s="2"/>
    </row>
    <row r="292" ht="15.75">
      <c r="AU292" s="2"/>
    </row>
    <row r="293" ht="15.75">
      <c r="AU293" s="2"/>
    </row>
    <row r="294" ht="15.75">
      <c r="AU294" s="2"/>
    </row>
    <row r="295" ht="15.75">
      <c r="AU295" s="2"/>
    </row>
    <row r="296" ht="15.75">
      <c r="AU296" s="2"/>
    </row>
    <row r="297" ht="15.75">
      <c r="AU297" s="2"/>
    </row>
    <row r="298" ht="15.75">
      <c r="AU298" s="2"/>
    </row>
    <row r="299" ht="15.75">
      <c r="AU299" s="2"/>
    </row>
    <row r="300" ht="15.75">
      <c r="AU300" s="2"/>
    </row>
    <row r="301" ht="15.75">
      <c r="AU301" s="2"/>
    </row>
    <row r="302" ht="15.75">
      <c r="AU302" s="2"/>
    </row>
    <row r="303" ht="15.75">
      <c r="AU303" s="2"/>
    </row>
    <row r="304" ht="15.75">
      <c r="AU304" s="2"/>
    </row>
    <row r="305" ht="15.75">
      <c r="AU305" s="2"/>
    </row>
    <row r="306" ht="15.75">
      <c r="AU306" s="2"/>
    </row>
    <row r="307" ht="15.75">
      <c r="AU307" s="2"/>
    </row>
    <row r="308" ht="15.75">
      <c r="AU308" s="2"/>
    </row>
    <row r="309" ht="15.75">
      <c r="AU309" s="2"/>
    </row>
    <row r="310" ht="15.75">
      <c r="AU310" s="2"/>
    </row>
    <row r="311" ht="15.75">
      <c r="AU311" s="2"/>
    </row>
    <row r="312" ht="15.75">
      <c r="AU312" s="2"/>
    </row>
    <row r="313" ht="15.75">
      <c r="AU313" s="2"/>
    </row>
    <row r="314" ht="15.75">
      <c r="AU314" s="2"/>
    </row>
    <row r="315" ht="15.75">
      <c r="AU315" s="2"/>
    </row>
    <row r="316" ht="15.75">
      <c r="AU316" s="2"/>
    </row>
    <row r="317" ht="15.75">
      <c r="AU317" s="2"/>
    </row>
    <row r="318" ht="15.75">
      <c r="AU318" s="2"/>
    </row>
    <row r="319" ht="15.75">
      <c r="AU319" s="2"/>
    </row>
    <row r="320" ht="15.75">
      <c r="AU320" s="2"/>
    </row>
    <row r="321" ht="15.75">
      <c r="AU321" s="2"/>
    </row>
    <row r="322" ht="15.75">
      <c r="AU322" s="2"/>
    </row>
    <row r="323" ht="15.75">
      <c r="AU323" s="2"/>
    </row>
    <row r="324" ht="15.75">
      <c r="AU324" s="2"/>
    </row>
    <row r="325" ht="15.75">
      <c r="AU325" s="2"/>
    </row>
    <row r="326" ht="15.75">
      <c r="AU326" s="2"/>
    </row>
    <row r="327" ht="15.75">
      <c r="AU327" s="2"/>
    </row>
    <row r="328" ht="15.75">
      <c r="AU328" s="2"/>
    </row>
    <row r="329" ht="15.75">
      <c r="AU329" s="2"/>
    </row>
    <row r="330" ht="15.75">
      <c r="AU330" s="2"/>
    </row>
    <row r="331" ht="15.75">
      <c r="AU331" s="2"/>
    </row>
    <row r="332" ht="15.75">
      <c r="AU332" s="2"/>
    </row>
    <row r="333" ht="15.75">
      <c r="AU333" s="2"/>
    </row>
    <row r="334" ht="15.75">
      <c r="AU334" s="2"/>
    </row>
    <row r="335" ht="15.75">
      <c r="AU335" s="2"/>
    </row>
    <row r="336" ht="15.75">
      <c r="AU336" s="2"/>
    </row>
    <row r="337" ht="15.75">
      <c r="AU337" s="2"/>
    </row>
    <row r="338" ht="15.75">
      <c r="AU338" s="2"/>
    </row>
    <row r="339" ht="15.75">
      <c r="AU339" s="2"/>
    </row>
    <row r="340" ht="15.75">
      <c r="AU340" s="2"/>
    </row>
    <row r="341" ht="15.75">
      <c r="AU341" s="2"/>
    </row>
    <row r="342" ht="15.75">
      <c r="AU342" s="2"/>
    </row>
    <row r="343" ht="15.75">
      <c r="AU343" s="2"/>
    </row>
    <row r="344" ht="15.75">
      <c r="AU344" s="2"/>
    </row>
    <row r="345" ht="15.75">
      <c r="AU345" s="2"/>
    </row>
    <row r="346" ht="15.75">
      <c r="AU346" s="2"/>
    </row>
    <row r="347" ht="15.75">
      <c r="AU347" s="2"/>
    </row>
    <row r="348" ht="15.75">
      <c r="AU348" s="2"/>
    </row>
    <row r="349" ht="15.75">
      <c r="AU349" s="2"/>
    </row>
    <row r="350" ht="15.75">
      <c r="AU350" s="2"/>
    </row>
    <row r="351" ht="15.75">
      <c r="AU351" s="2"/>
    </row>
    <row r="352" ht="15.75">
      <c r="AU352" s="2"/>
    </row>
    <row r="353" ht="15.75">
      <c r="AU353" s="2"/>
    </row>
    <row r="354" ht="15.75">
      <c r="AU354" s="2"/>
    </row>
    <row r="355" ht="15.75">
      <c r="AU355" s="2"/>
    </row>
    <row r="356" ht="15.75">
      <c r="AU356" s="2"/>
    </row>
    <row r="357" ht="15.75">
      <c r="AU357" s="2"/>
    </row>
    <row r="358" ht="15.75">
      <c r="AU358" s="2"/>
    </row>
    <row r="359" ht="15.75">
      <c r="AU359" s="2"/>
    </row>
    <row r="360" ht="15.75">
      <c r="AU360" s="2"/>
    </row>
    <row r="361" ht="15.75">
      <c r="AU361" s="2"/>
    </row>
    <row r="362" ht="15.75">
      <c r="AU362" s="2"/>
    </row>
    <row r="363" ht="15.75">
      <c r="AU363" s="2"/>
    </row>
    <row r="364" ht="15.75">
      <c r="AU364" s="2"/>
    </row>
    <row r="365" ht="15.75">
      <c r="AU365" s="2"/>
    </row>
    <row r="366" ht="15.75">
      <c r="AU366" s="2"/>
    </row>
    <row r="367" ht="15.75">
      <c r="AU367" s="2"/>
    </row>
    <row r="368" ht="15.75">
      <c r="AU368" s="2"/>
    </row>
    <row r="369" ht="15.75">
      <c r="AU369" s="2"/>
    </row>
    <row r="370" ht="15.75">
      <c r="AU370" s="2"/>
    </row>
    <row r="371" ht="15.75">
      <c r="AU371" s="2"/>
    </row>
    <row r="372" ht="15.75">
      <c r="AU372" s="2"/>
    </row>
    <row r="373" ht="15.75">
      <c r="AU373" s="2"/>
    </row>
    <row r="374" ht="15.75">
      <c r="AU374" s="2"/>
    </row>
    <row r="375" ht="15.75">
      <c r="AU375" s="2"/>
    </row>
    <row r="376" ht="15.75">
      <c r="AU376" s="2"/>
    </row>
    <row r="377" ht="15.75">
      <c r="AU377" s="2"/>
    </row>
    <row r="378" ht="15.75">
      <c r="AU378" s="2"/>
    </row>
    <row r="379" ht="15.75">
      <c r="AU379" s="2"/>
    </row>
    <row r="380" ht="15.75">
      <c r="AU380" s="2"/>
    </row>
    <row r="381" ht="15.75">
      <c r="AU381" s="2"/>
    </row>
    <row r="382" ht="15.75">
      <c r="AU382" s="2"/>
    </row>
    <row r="383" ht="15.75">
      <c r="AU383" s="2"/>
    </row>
    <row r="384" ht="15.75">
      <c r="AU384" s="2"/>
    </row>
    <row r="385" ht="15.75">
      <c r="AU385" s="2"/>
    </row>
    <row r="386" ht="15.75">
      <c r="AU386" s="2"/>
    </row>
    <row r="387" ht="15.75">
      <c r="AU387" s="2"/>
    </row>
    <row r="388" ht="15.75">
      <c r="AU388" s="2"/>
    </row>
    <row r="389" ht="15.75">
      <c r="AU389" s="2"/>
    </row>
    <row r="390" ht="15.75">
      <c r="AU390" s="2"/>
    </row>
    <row r="391" ht="15.75">
      <c r="AU391" s="2"/>
    </row>
    <row r="392" ht="15.75">
      <c r="AU392" s="2"/>
    </row>
    <row r="393" ht="15.75">
      <c r="AU393" s="2"/>
    </row>
    <row r="394" ht="15.75">
      <c r="AU394" s="2"/>
    </row>
    <row r="395" ht="15.75">
      <c r="AU395" s="2"/>
    </row>
    <row r="396" ht="15.75">
      <c r="AU396" s="2"/>
    </row>
    <row r="397" ht="15.75">
      <c r="AU397" s="2"/>
    </row>
    <row r="398" ht="15.75">
      <c r="AU398" s="2"/>
    </row>
    <row r="399" ht="15.75">
      <c r="AU399" s="2"/>
    </row>
  </sheetData>
  <sheetProtection selectLockedCells="1" selectUnlockedCells="1"/>
  <mergeCells count="66">
    <mergeCell ref="H81:L81"/>
    <mergeCell ref="H79:L79"/>
    <mergeCell ref="A1:AU1"/>
    <mergeCell ref="A2:A8"/>
    <mergeCell ref="B2:B8"/>
    <mergeCell ref="C2:F4"/>
    <mergeCell ref="G2:G8"/>
    <mergeCell ref="N7:AU7"/>
    <mergeCell ref="E7:E8"/>
    <mergeCell ref="H2:M2"/>
    <mergeCell ref="N2:AU2"/>
    <mergeCell ref="N3:P3"/>
    <mergeCell ref="Q3:AU3"/>
    <mergeCell ref="K5:K8"/>
    <mergeCell ref="N4:AU5"/>
    <mergeCell ref="M3:M8"/>
    <mergeCell ref="I3:L3"/>
    <mergeCell ref="C5:C8"/>
    <mergeCell ref="D5:D8"/>
    <mergeCell ref="F7:F8"/>
    <mergeCell ref="J4:L4"/>
    <mergeCell ref="J5:J8"/>
    <mergeCell ref="E5:F6"/>
    <mergeCell ref="L5:L8"/>
    <mergeCell ref="I4:I8"/>
    <mergeCell ref="H3:H8"/>
    <mergeCell ref="A17:B17"/>
    <mergeCell ref="H80:L80"/>
    <mergeCell ref="A67:AU67"/>
    <mergeCell ref="A65:B65"/>
    <mergeCell ref="C65:F65"/>
    <mergeCell ref="A68:F68"/>
    <mergeCell ref="H78:L78"/>
    <mergeCell ref="A74:AU74"/>
    <mergeCell ref="H77:L77"/>
    <mergeCell ref="B75:J75"/>
    <mergeCell ref="A10:AU10"/>
    <mergeCell ref="A64:B64"/>
    <mergeCell ref="C34:F34"/>
    <mergeCell ref="C27:F27"/>
    <mergeCell ref="C17:F17"/>
    <mergeCell ref="A28:AU28"/>
    <mergeCell ref="A36:AU36"/>
    <mergeCell ref="A27:B27"/>
    <mergeCell ref="C30:F30"/>
    <mergeCell ref="A11:AU11"/>
    <mergeCell ref="C33:F33"/>
    <mergeCell ref="A35:AU35"/>
    <mergeCell ref="A31:AU31"/>
    <mergeCell ref="A34:B34"/>
    <mergeCell ref="C64:F64"/>
    <mergeCell ref="A37:AU37"/>
    <mergeCell ref="A45:AU45"/>
    <mergeCell ref="C42:F42"/>
    <mergeCell ref="A46:AU46"/>
    <mergeCell ref="A42:B42"/>
    <mergeCell ref="M84:AU84"/>
    <mergeCell ref="A18:AU18"/>
    <mergeCell ref="A30:B30"/>
    <mergeCell ref="Q73:AU73"/>
    <mergeCell ref="A69:M69"/>
    <mergeCell ref="A70:M70"/>
    <mergeCell ref="A71:M71"/>
    <mergeCell ref="A72:M72"/>
    <mergeCell ref="N73:P73"/>
    <mergeCell ref="A33:B33"/>
  </mergeCells>
  <printOptions/>
  <pageMargins left="1.06" right="0.3937007874015748" top="0.5511811023622047" bottom="0.3937007874015748" header="0.5118110236220472" footer="0.5118110236220472"/>
  <pageSetup fitToHeight="0" fitToWidth="1" horizontalDpi="600" verticalDpi="600" orientation="landscape" paperSize="9" scale="74" r:id="rId1"/>
  <rowBreaks count="2" manualBreakCount="2">
    <brk id="30" max="46" man="1"/>
    <brk id="58" max="46" man="1"/>
  </rowBreaks>
  <ignoredErrors>
    <ignoredError sqref="H14:M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Андрей</cp:lastModifiedBy>
  <cp:lastPrinted>2021-08-09T06:17:23Z</cp:lastPrinted>
  <dcterms:created xsi:type="dcterms:W3CDTF">2019-11-11T15:54:12Z</dcterms:created>
  <dcterms:modified xsi:type="dcterms:W3CDTF">2021-11-03T08:25:20Z</dcterms:modified>
  <cp:category/>
  <cp:version/>
  <cp:contentType/>
  <cp:contentStatus/>
</cp:coreProperties>
</file>